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3785" windowHeight="7650" activeTab="1"/>
  </bookViews>
  <sheets>
    <sheet name="세입예산서" sheetId="1" r:id="rId1"/>
    <sheet name="세출예산서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5" i="2"/>
  <c r="D13"/>
  <c r="D20"/>
  <c r="D25"/>
  <c r="D29"/>
  <c r="D37"/>
  <c r="D38"/>
  <c r="D43"/>
  <c r="D49"/>
  <c r="D42" s="1"/>
  <c r="D51"/>
  <c r="D66"/>
  <c r="D79"/>
  <c r="D65" s="1"/>
  <c r="D105"/>
  <c r="D121"/>
  <c r="D127"/>
  <c r="D126" s="1"/>
  <c r="F62"/>
  <c r="F128"/>
  <c r="D62" i="1"/>
  <c r="D60"/>
  <c r="D59" s="1"/>
  <c r="D57"/>
  <c r="D56" s="1"/>
  <c r="D54"/>
  <c r="D53" s="1"/>
  <c r="D46"/>
  <c r="D45" s="1"/>
  <c r="D39"/>
  <c r="D34"/>
  <c r="D32"/>
  <c r="D27"/>
  <c r="D26"/>
  <c r="D13"/>
  <c r="D11"/>
  <c r="D5"/>
  <c r="D4" s="1"/>
  <c r="D65" s="1"/>
  <c r="F118" i="2"/>
  <c r="F117"/>
  <c r="F115"/>
  <c r="F114"/>
  <c r="F113"/>
  <c r="F111"/>
  <c r="F112"/>
  <c r="F110"/>
  <c r="F108"/>
  <c r="F107"/>
  <c r="F86"/>
  <c r="F85"/>
  <c r="F73"/>
  <c r="F72"/>
  <c r="F71"/>
  <c r="F70"/>
  <c r="F68"/>
  <c r="F61"/>
  <c r="F56"/>
  <c r="F47"/>
  <c r="F134"/>
  <c r="F131"/>
  <c r="F125"/>
  <c r="F124"/>
  <c r="F123"/>
  <c r="F122"/>
  <c r="F120"/>
  <c r="F119"/>
  <c r="F116"/>
  <c r="F109"/>
  <c r="F106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4"/>
  <c r="F83"/>
  <c r="F82"/>
  <c r="F81"/>
  <c r="F80"/>
  <c r="F78"/>
  <c r="F77"/>
  <c r="F76"/>
  <c r="F75"/>
  <c r="F74"/>
  <c r="F69"/>
  <c r="F67"/>
  <c r="F64"/>
  <c r="F63"/>
  <c r="F60"/>
  <c r="F59"/>
  <c r="F58"/>
  <c r="F57"/>
  <c r="F55"/>
  <c r="F54"/>
  <c r="F53"/>
  <c r="F52"/>
  <c r="F50"/>
  <c r="F48"/>
  <c r="F46"/>
  <c r="F45"/>
  <c r="F44"/>
  <c r="F41"/>
  <c r="F40"/>
  <c r="F39"/>
  <c r="F36"/>
  <c r="F35"/>
  <c r="F34"/>
  <c r="F33"/>
  <c r="F32"/>
  <c r="F31"/>
  <c r="F30"/>
  <c r="F28"/>
  <c r="F27"/>
  <c r="F26"/>
  <c r="F24"/>
  <c r="F23"/>
  <c r="F22"/>
  <c r="F21"/>
  <c r="F19"/>
  <c r="F18"/>
  <c r="F17"/>
  <c r="F16"/>
  <c r="F15"/>
  <c r="F14"/>
  <c r="F12"/>
  <c r="F11"/>
  <c r="F10"/>
  <c r="F9"/>
  <c r="F8"/>
  <c r="F7"/>
  <c r="F6"/>
  <c r="F63" i="1"/>
  <c r="F61"/>
  <c r="F58"/>
  <c r="F55"/>
  <c r="F52"/>
  <c r="F51"/>
  <c r="F50"/>
  <c r="F49"/>
  <c r="F48"/>
  <c r="F47"/>
  <c r="F44"/>
  <c r="F43"/>
  <c r="F42"/>
  <c r="F41"/>
  <c r="F40"/>
  <c r="F38"/>
  <c r="F37"/>
  <c r="F36"/>
  <c r="F35"/>
  <c r="F33"/>
  <c r="F60"/>
  <c r="F31"/>
  <c r="F29"/>
  <c r="F28"/>
  <c r="F30"/>
  <c r="F25"/>
  <c r="F24"/>
  <c r="F23"/>
  <c r="F22"/>
  <c r="F21"/>
  <c r="F20"/>
  <c r="F19"/>
  <c r="F18"/>
  <c r="F17"/>
  <c r="F16"/>
  <c r="F15"/>
  <c r="F14"/>
  <c r="F12"/>
  <c r="F10"/>
  <c r="F9"/>
  <c r="F8"/>
  <c r="F7"/>
  <c r="F6"/>
  <c r="E133" i="2"/>
  <c r="E132" s="1"/>
  <c r="E130"/>
  <c r="E127"/>
  <c r="E126" s="1"/>
  <c r="E121"/>
  <c r="E105"/>
  <c r="E79"/>
  <c r="E66"/>
  <c r="E51"/>
  <c r="E49"/>
  <c r="E43"/>
  <c r="E38"/>
  <c r="E37" s="1"/>
  <c r="E29"/>
  <c r="E25"/>
  <c r="E20"/>
  <c r="E13"/>
  <c r="E5"/>
  <c r="E62" i="1"/>
  <c r="F62" s="1"/>
  <c r="E60"/>
  <c r="E57"/>
  <c r="E56" s="1"/>
  <c r="E54"/>
  <c r="E53" s="1"/>
  <c r="E46"/>
  <c r="E45" s="1"/>
  <c r="E39"/>
  <c r="E34"/>
  <c r="F34" s="1"/>
  <c r="E32"/>
  <c r="E27"/>
  <c r="F27" s="1"/>
  <c r="E13"/>
  <c r="F13" s="1"/>
  <c r="E11"/>
  <c r="F11" s="1"/>
  <c r="E5"/>
  <c r="D133" i="2"/>
  <c r="D132" s="1"/>
  <c r="D130"/>
  <c r="D129" s="1"/>
  <c r="D4" l="1"/>
  <c r="E65"/>
  <c r="F79"/>
  <c r="F121"/>
  <c r="F127"/>
  <c r="F130"/>
  <c r="F133"/>
  <c r="F105"/>
  <c r="E129"/>
  <c r="F129" s="1"/>
  <c r="F132"/>
  <c r="F5"/>
  <c r="F20"/>
  <c r="F29"/>
  <c r="E42"/>
  <c r="F13"/>
  <c r="F25"/>
  <c r="F49"/>
  <c r="F66"/>
  <c r="F51"/>
  <c r="F43"/>
  <c r="F38"/>
  <c r="E4"/>
  <c r="F54" i="1"/>
  <c r="E4"/>
  <c r="F32"/>
  <c r="F39"/>
  <c r="E59"/>
  <c r="F57"/>
  <c r="F46"/>
  <c r="E26"/>
  <c r="F5"/>
  <c r="F126" i="2"/>
  <c r="F56" i="1"/>
  <c r="F53"/>
  <c r="F45"/>
  <c r="F4"/>
  <c r="F37" i="2"/>
  <c r="F65" l="1"/>
  <c r="F42"/>
  <c r="F4"/>
  <c r="E135"/>
  <c r="F59" i="1"/>
  <c r="F26"/>
  <c r="E65"/>
  <c r="F65" s="1"/>
  <c r="D135" i="2"/>
  <c r="F135" l="1"/>
</calcChain>
</file>

<file path=xl/sharedStrings.xml><?xml version="1.0" encoding="utf-8"?>
<sst xmlns="http://schemas.openxmlformats.org/spreadsheetml/2006/main" count="379" uniqueCount="273">
  <si>
    <t>(단위:천원)</t>
    <phoneticPr fontId="1" type="noConversion"/>
  </si>
  <si>
    <t>치료프로그램</t>
    <phoneticPr fontId="1" type="noConversion"/>
  </si>
  <si>
    <t>가족기능강화소계</t>
    <phoneticPr fontId="1" type="noConversion"/>
  </si>
  <si>
    <t>장애바우처</t>
    <phoneticPr fontId="1" type="noConversion"/>
  </si>
  <si>
    <t>지역복지사업소계</t>
    <phoneticPr fontId="1" type="noConversion"/>
  </si>
  <si>
    <t>실습지도</t>
    <phoneticPr fontId="1" type="noConversion"/>
  </si>
  <si>
    <t>사회교육사업소계</t>
    <phoneticPr fontId="1" type="noConversion"/>
  </si>
  <si>
    <t>사회체육</t>
    <phoneticPr fontId="1" type="noConversion"/>
  </si>
  <si>
    <t>컴퓨터교실</t>
    <phoneticPr fontId="1" type="noConversion"/>
  </si>
  <si>
    <t>피아노교실</t>
    <phoneticPr fontId="1" type="noConversion"/>
  </si>
  <si>
    <t>종이접기</t>
    <phoneticPr fontId="1" type="noConversion"/>
  </si>
  <si>
    <t>영어교실</t>
    <phoneticPr fontId="1" type="noConversion"/>
  </si>
  <si>
    <t>복지관보조금</t>
    <phoneticPr fontId="1" type="noConversion"/>
  </si>
  <si>
    <t>재가보조금</t>
    <phoneticPr fontId="1" type="noConversion"/>
  </si>
  <si>
    <t>복지수당</t>
    <phoneticPr fontId="1" type="noConversion"/>
  </si>
  <si>
    <t>안전관리보조금</t>
    <phoneticPr fontId="1" type="noConversion"/>
  </si>
  <si>
    <t>기능보강보조금</t>
    <phoneticPr fontId="1" type="noConversion"/>
  </si>
  <si>
    <t>밑반찬보조금</t>
    <phoneticPr fontId="1" type="noConversion"/>
  </si>
  <si>
    <t>노인교실보조금</t>
    <phoneticPr fontId="1" type="noConversion"/>
  </si>
  <si>
    <t>한문교실보조금</t>
    <phoneticPr fontId="1" type="noConversion"/>
  </si>
  <si>
    <t>기타사업보조금</t>
    <phoneticPr fontId="1" type="noConversion"/>
  </si>
  <si>
    <t>노인정보화교실</t>
    <phoneticPr fontId="1" type="noConversion"/>
  </si>
  <si>
    <t>직장체험연수</t>
    <phoneticPr fontId="1" type="noConversion"/>
  </si>
  <si>
    <t>약물남용</t>
    <phoneticPr fontId="1" type="noConversion"/>
  </si>
  <si>
    <t>한국사회복지사</t>
    <phoneticPr fontId="1" type="noConversion"/>
  </si>
  <si>
    <t>결연후원금</t>
    <phoneticPr fontId="1" type="noConversion"/>
  </si>
  <si>
    <t>사업후원금</t>
    <phoneticPr fontId="1" type="noConversion"/>
  </si>
  <si>
    <t>공동모금회</t>
    <phoneticPr fontId="1" type="noConversion"/>
  </si>
  <si>
    <t>서울복지재단</t>
    <phoneticPr fontId="1" type="noConversion"/>
  </si>
  <si>
    <t>여성가장자립</t>
    <phoneticPr fontId="1" type="noConversion"/>
  </si>
  <si>
    <t>씨앗나눔</t>
    <phoneticPr fontId="1" type="noConversion"/>
  </si>
  <si>
    <t>법인전입금</t>
    <phoneticPr fontId="1" type="noConversion"/>
  </si>
  <si>
    <t>전년도이월금</t>
    <phoneticPr fontId="1" type="noConversion"/>
  </si>
  <si>
    <t>예금이자</t>
    <phoneticPr fontId="1" type="noConversion"/>
  </si>
  <si>
    <t>잡수입</t>
    <phoneticPr fontId="1" type="noConversion"/>
  </si>
  <si>
    <t>청년인턴</t>
    <phoneticPr fontId="1" type="noConversion"/>
  </si>
  <si>
    <t>경상보조금소계</t>
    <phoneticPr fontId="1" type="noConversion"/>
  </si>
  <si>
    <t>시설장비보조금소계</t>
    <phoneticPr fontId="1" type="noConversion"/>
  </si>
  <si>
    <t>기타보조금소계</t>
    <phoneticPr fontId="1" type="noConversion"/>
  </si>
  <si>
    <t>기타기관보조금소계</t>
    <phoneticPr fontId="1" type="noConversion"/>
  </si>
  <si>
    <t>후원금소계</t>
    <phoneticPr fontId="1" type="noConversion"/>
  </si>
  <si>
    <t>전입금소계</t>
    <phoneticPr fontId="1" type="noConversion"/>
  </si>
  <si>
    <t>전년도이월금소계</t>
    <phoneticPr fontId="1" type="noConversion"/>
  </si>
  <si>
    <t>예금이자소계</t>
    <phoneticPr fontId="1" type="noConversion"/>
  </si>
  <si>
    <t>잡수입소계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</si>
  <si>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</si>
  <si>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</si>
  <si>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</si>
  <si>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비교증감</t>
    <phoneticPr fontId="1" type="noConversion"/>
  </si>
  <si>
    <t>산출기초(원)</t>
    <phoneticPr fontId="1" type="noConversion"/>
  </si>
  <si>
    <t>실비사업총계</t>
    <phoneticPr fontId="1" type="noConversion"/>
  </si>
  <si>
    <t>보조금수입총계</t>
    <phoneticPr fontId="1" type="noConversion"/>
  </si>
  <si>
    <t>기부금수입총계</t>
    <phoneticPr fontId="1" type="noConversion"/>
  </si>
  <si>
    <t>전입금총계</t>
    <phoneticPr fontId="1" type="noConversion"/>
  </si>
  <si>
    <t>이월금총계</t>
    <phoneticPr fontId="1" type="noConversion"/>
  </si>
  <si>
    <t>잡수입총계</t>
    <phoneticPr fontId="1" type="noConversion"/>
  </si>
  <si>
    <t>세입총계</t>
    <phoneticPr fontId="1" type="noConversion"/>
  </si>
  <si>
    <t>비고</t>
    <phoneticPr fontId="1" type="noConversion"/>
  </si>
  <si>
    <t>사무비총계</t>
    <phoneticPr fontId="1" type="noConversion"/>
  </si>
  <si>
    <t>복지관인건비소계</t>
    <phoneticPr fontId="1" type="noConversion"/>
  </si>
  <si>
    <t>급여</t>
    <phoneticPr fontId="1" type="noConversion"/>
  </si>
  <si>
    <t>상여금</t>
    <phoneticPr fontId="1" type="noConversion"/>
  </si>
  <si>
    <t>제수당</t>
    <phoneticPr fontId="1" type="noConversion"/>
  </si>
  <si>
    <t>퇴직금</t>
    <phoneticPr fontId="1" type="noConversion"/>
  </si>
  <si>
    <t>연금사회보험</t>
    <phoneticPr fontId="1" type="noConversion"/>
  </si>
  <si>
    <t>일용잡급</t>
    <phoneticPr fontId="1" type="noConversion"/>
  </si>
  <si>
    <t>재가복지인건비소계</t>
    <phoneticPr fontId="1" type="noConversion"/>
  </si>
  <si>
    <t>안전관리인건비소계</t>
    <phoneticPr fontId="1" type="noConversion"/>
  </si>
  <si>
    <t>업무추진비소계</t>
    <phoneticPr fontId="1" type="noConversion"/>
  </si>
  <si>
    <t>기관운영비</t>
    <phoneticPr fontId="1" type="noConversion"/>
  </si>
  <si>
    <t>직책보조비</t>
    <phoneticPr fontId="1" type="noConversion"/>
  </si>
  <si>
    <t>회의비</t>
    <phoneticPr fontId="1" type="noConversion"/>
  </si>
  <si>
    <t>운영비소계</t>
    <phoneticPr fontId="1" type="noConversion"/>
  </si>
  <si>
    <t>여비교통비</t>
    <phoneticPr fontId="1" type="noConversion"/>
  </si>
  <si>
    <t>수용비및수수료</t>
    <phoneticPr fontId="1" type="noConversion"/>
  </si>
  <si>
    <t>카드수수료</t>
    <phoneticPr fontId="1" type="noConversion"/>
  </si>
  <si>
    <t>공공요금</t>
    <phoneticPr fontId="1" type="noConversion"/>
  </si>
  <si>
    <t>제세공과금</t>
    <phoneticPr fontId="1" type="noConversion"/>
  </si>
  <si>
    <t>차량비</t>
    <phoneticPr fontId="1" type="noConversion"/>
  </si>
  <si>
    <t>잡비</t>
    <phoneticPr fontId="1" type="noConversion"/>
  </si>
  <si>
    <t>재산조성비총계</t>
    <phoneticPr fontId="1" type="noConversion"/>
  </si>
  <si>
    <t>시설비소계</t>
    <phoneticPr fontId="1" type="noConversion"/>
  </si>
  <si>
    <t>대규모수선비</t>
    <phoneticPr fontId="1" type="noConversion"/>
  </si>
  <si>
    <t>자산취득비</t>
    <phoneticPr fontId="1" type="noConversion"/>
  </si>
  <si>
    <t>시설장비유지비</t>
    <phoneticPr fontId="1" type="noConversion"/>
  </si>
  <si>
    <t>실비사업비총계</t>
    <phoneticPr fontId="1" type="noConversion"/>
  </si>
  <si>
    <t>장애바우처</t>
    <phoneticPr fontId="1" type="noConversion"/>
  </si>
  <si>
    <t>지역사회자원개발소계</t>
    <phoneticPr fontId="1" type="noConversion"/>
  </si>
  <si>
    <t>사회교육사업비소계</t>
    <phoneticPr fontId="1" type="noConversion"/>
  </si>
  <si>
    <t>사회체육교실</t>
    <phoneticPr fontId="1" type="noConversion"/>
  </si>
  <si>
    <t>창의논술</t>
    <phoneticPr fontId="1" type="noConversion"/>
  </si>
  <si>
    <t>사회교육관리</t>
    <phoneticPr fontId="1" type="noConversion"/>
  </si>
  <si>
    <t>무료복지사업비총계</t>
    <phoneticPr fontId="1" type="noConversion"/>
  </si>
  <si>
    <t>가족복지상담</t>
    <phoneticPr fontId="1" type="noConversion"/>
  </si>
  <si>
    <t>희망플러스</t>
    <phoneticPr fontId="1" type="noConversion"/>
  </si>
  <si>
    <t>위기가정지원</t>
    <phoneticPr fontId="1" type="noConversion"/>
  </si>
  <si>
    <t>모금사업</t>
    <phoneticPr fontId="1" type="noConversion"/>
  </si>
  <si>
    <t>홍보사업</t>
    <phoneticPr fontId="1" type="noConversion"/>
  </si>
  <si>
    <t>자원봉사관리</t>
    <phoneticPr fontId="1" type="noConversion"/>
  </si>
  <si>
    <t>자원봉사축제</t>
    <phoneticPr fontId="1" type="noConversion"/>
  </si>
  <si>
    <t>지역사회연계</t>
    <phoneticPr fontId="1" type="noConversion"/>
  </si>
  <si>
    <t>도서관</t>
    <phoneticPr fontId="1" type="noConversion"/>
  </si>
  <si>
    <t>주민참여행사</t>
    <phoneticPr fontId="1" type="noConversion"/>
  </si>
  <si>
    <t>지역사회보호사업소계</t>
    <phoneticPr fontId="1" type="noConversion"/>
  </si>
  <si>
    <t>사례관리</t>
    <phoneticPr fontId="1" type="noConversion"/>
  </si>
  <si>
    <t>정다울봉사단</t>
    <phoneticPr fontId="1" type="noConversion"/>
  </si>
  <si>
    <t>연합사업</t>
    <phoneticPr fontId="1" type="noConversion"/>
  </si>
  <si>
    <t>가사서비스</t>
    <phoneticPr fontId="1" type="noConversion"/>
  </si>
  <si>
    <t>노인의집</t>
    <phoneticPr fontId="1" type="noConversion"/>
  </si>
  <si>
    <t>사회교육소계</t>
    <phoneticPr fontId="1" type="noConversion"/>
  </si>
  <si>
    <t>한문교실</t>
    <phoneticPr fontId="1" type="noConversion"/>
  </si>
  <si>
    <t>노인정보화</t>
    <phoneticPr fontId="1" type="noConversion"/>
  </si>
  <si>
    <t>청춘교실</t>
    <phoneticPr fontId="1" type="noConversion"/>
  </si>
  <si>
    <t>사회교육관리</t>
    <phoneticPr fontId="1" type="noConversion"/>
  </si>
  <si>
    <t>잡지출총계</t>
    <phoneticPr fontId="1" type="noConversion"/>
  </si>
  <si>
    <t>잡지출소계</t>
    <phoneticPr fontId="1" type="noConversion"/>
  </si>
  <si>
    <t>잡지출</t>
    <phoneticPr fontId="1" type="noConversion"/>
  </si>
  <si>
    <t>예비비총계</t>
    <phoneticPr fontId="1" type="noConversion"/>
  </si>
  <si>
    <t>예비비소계</t>
    <phoneticPr fontId="1" type="noConversion"/>
  </si>
  <si>
    <t>예비비</t>
    <phoneticPr fontId="1" type="noConversion"/>
  </si>
  <si>
    <t>차기이월금총계</t>
    <phoneticPr fontId="1" type="noConversion"/>
  </si>
  <si>
    <t>차기이월금</t>
    <phoneticPr fontId="1" type="noConversion"/>
  </si>
  <si>
    <t>세출총계</t>
    <phoneticPr fontId="1" type="noConversion"/>
  </si>
  <si>
    <t>비장애바우처</t>
    <phoneticPr fontId="1" type="noConversion"/>
  </si>
  <si>
    <t>성공적부모교육</t>
    <phoneticPr fontId="1" type="noConversion"/>
  </si>
  <si>
    <t>영어교실</t>
    <phoneticPr fontId="1" type="noConversion"/>
  </si>
  <si>
    <t>미술교실</t>
    <phoneticPr fontId="1" type="noConversion"/>
  </si>
  <si>
    <t>창의논술</t>
    <phoneticPr fontId="1" type="noConversion"/>
  </si>
  <si>
    <t>어르신정보화</t>
    <phoneticPr fontId="1" type="noConversion"/>
  </si>
  <si>
    <t>노래교실</t>
    <phoneticPr fontId="1" type="noConversion"/>
  </si>
  <si>
    <t>노인정보화교실</t>
    <phoneticPr fontId="1" type="noConversion"/>
  </si>
  <si>
    <t>노래교실</t>
    <phoneticPr fontId="1" type="noConversion"/>
  </si>
  <si>
    <t>한부모가족지원</t>
    <phoneticPr fontId="1" type="noConversion"/>
  </si>
  <si>
    <t>학교부적응지원</t>
    <phoneticPr fontId="1" type="noConversion"/>
  </si>
  <si>
    <t>다문화가족지원</t>
    <phoneticPr fontId="1" type="noConversion"/>
  </si>
  <si>
    <t>실버스쿨</t>
    <phoneticPr fontId="1" type="noConversion"/>
  </si>
  <si>
    <t>청소년진로탐색</t>
    <phoneticPr fontId="1" type="noConversion"/>
  </si>
  <si>
    <t>장애아동지원</t>
    <phoneticPr fontId="1" type="noConversion"/>
  </si>
  <si>
    <t>전문교육지원</t>
    <phoneticPr fontId="1" type="noConversion"/>
  </si>
  <si>
    <t>청소년자원봉사</t>
    <phoneticPr fontId="1" type="noConversion"/>
  </si>
  <si>
    <t>후원자개발</t>
    <phoneticPr fontId="1" type="noConversion"/>
  </si>
  <si>
    <t>사회조사</t>
    <phoneticPr fontId="1" type="noConversion"/>
  </si>
  <si>
    <t>한사랑회</t>
    <phoneticPr fontId="1" type="noConversion"/>
  </si>
  <si>
    <t>주민동아리</t>
    <phoneticPr fontId="1" type="noConversion"/>
  </si>
  <si>
    <t>아름다운이웃</t>
    <phoneticPr fontId="1" type="noConversion"/>
  </si>
  <si>
    <t>복지네트워크</t>
    <phoneticPr fontId="1" type="noConversion"/>
  </si>
  <si>
    <t>주민교육지원</t>
    <phoneticPr fontId="1" type="noConversion"/>
  </si>
  <si>
    <t>사회적일자리</t>
    <phoneticPr fontId="1" type="noConversion"/>
  </si>
  <si>
    <t>시설대여</t>
    <phoneticPr fontId="1" type="noConversion"/>
  </si>
  <si>
    <t>운영위원회</t>
    <phoneticPr fontId="1" type="noConversion"/>
  </si>
  <si>
    <t>직원역량강화</t>
    <phoneticPr fontId="1" type="noConversion"/>
  </si>
  <si>
    <t>수퍼비젼</t>
    <phoneticPr fontId="1" type="noConversion"/>
  </si>
  <si>
    <t>연구개발</t>
    <phoneticPr fontId="1" type="noConversion"/>
  </si>
  <si>
    <t>밑반찬서비스</t>
    <phoneticPr fontId="1" type="noConversion"/>
  </si>
  <si>
    <t>어르신운동건강</t>
    <phoneticPr fontId="1" type="noConversion"/>
  </si>
  <si>
    <t>후원금품지원</t>
    <phoneticPr fontId="1" type="noConversion"/>
  </si>
  <si>
    <t>차량지원서비스</t>
    <phoneticPr fontId="1" type="noConversion"/>
  </si>
  <si>
    <t>경로잔치</t>
    <phoneticPr fontId="1" type="noConversion"/>
  </si>
  <si>
    <t>성탄행사</t>
    <phoneticPr fontId="1" type="noConversion"/>
  </si>
  <si>
    <t>나들이지원</t>
    <phoneticPr fontId="1" type="noConversion"/>
  </si>
  <si>
    <t>가족사례관리</t>
    <phoneticPr fontId="1" type="noConversion"/>
  </si>
  <si>
    <t>강사비 증가에 따른 세입 증가</t>
    <phoneticPr fontId="1" type="noConversion"/>
  </si>
  <si>
    <t>무료감면대상자증가, 신규아동대체기간</t>
    <phoneticPr fontId="1" type="noConversion"/>
  </si>
  <si>
    <t>무료감면대상자,신규아동대체기간감소</t>
    <phoneticPr fontId="1" type="noConversion"/>
  </si>
  <si>
    <t>2010년예산</t>
    <phoneticPr fontId="1" type="noConversion"/>
  </si>
  <si>
    <t>2011년예산</t>
    <phoneticPr fontId="1" type="noConversion"/>
  </si>
  <si>
    <t>성인심리치료지원</t>
    <phoneticPr fontId="1" type="noConversion"/>
  </si>
  <si>
    <t>놀이수학</t>
    <phoneticPr fontId="1" type="noConversion"/>
  </si>
  <si>
    <t>클레이북</t>
    <phoneticPr fontId="1" type="noConversion"/>
  </si>
  <si>
    <t>펠트공예</t>
    <phoneticPr fontId="1" type="noConversion"/>
  </si>
  <si>
    <t>사업종결</t>
    <phoneticPr fontId="1" type="noConversion"/>
  </si>
  <si>
    <t>이용자 모집 확대</t>
    <phoneticPr fontId="1" type="noConversion"/>
  </si>
  <si>
    <t>성인피아노 개설</t>
    <phoneticPr fontId="1" type="noConversion"/>
  </si>
  <si>
    <t>신규프로그램 개설</t>
    <phoneticPr fontId="1" type="noConversion"/>
  </si>
  <si>
    <t>장기근속자 변동</t>
    <phoneticPr fontId="1" type="noConversion"/>
  </si>
  <si>
    <t>기능보강비 미 선정</t>
    <phoneticPr fontId="1" type="noConversion"/>
  </si>
  <si>
    <t>연합연수보조금 미 지원</t>
    <phoneticPr fontId="1" type="noConversion"/>
  </si>
  <si>
    <t>지원금 증액</t>
    <phoneticPr fontId="1" type="noConversion"/>
  </si>
  <si>
    <t>연합연수 기관부담금 미 진행</t>
    <phoneticPr fontId="1" type="noConversion"/>
  </si>
  <si>
    <r>
      <t>사업후원금 축소</t>
    </r>
    <r>
      <rPr>
        <sz val="9"/>
        <color theme="1"/>
        <rFont val="맑은 고딕"/>
        <family val="3"/>
        <charset val="129"/>
        <scheme val="minor"/>
      </rPr>
      <t>(2010년과 동일수준)</t>
    </r>
    <phoneticPr fontId="1" type="noConversion"/>
  </si>
  <si>
    <t>클레이북</t>
    <phoneticPr fontId="1" type="noConversion"/>
  </si>
  <si>
    <t>아동청소년멘토링</t>
    <phoneticPr fontId="1" type="noConversion"/>
  </si>
  <si>
    <t>아동집단지도</t>
    <phoneticPr fontId="1" type="noConversion"/>
  </si>
  <si>
    <t>나눔사업</t>
    <phoneticPr fontId="1" type="noConversion"/>
  </si>
  <si>
    <t>러브바자회</t>
    <phoneticPr fontId="1" type="noConversion"/>
  </si>
  <si>
    <t>정서서비스</t>
    <phoneticPr fontId="1" type="noConversion"/>
  </si>
  <si>
    <t>일상생활지원</t>
    <phoneticPr fontId="1" type="noConversion"/>
  </si>
  <si>
    <t>남성어르신친목</t>
    <phoneticPr fontId="1" type="noConversion"/>
  </si>
  <si>
    <t>직원경조사비
기능보강이자반납
위기가정사업비반납
자판기재료구입
기타잡지출</t>
    <phoneticPr fontId="1" type="noConversion"/>
  </si>
  <si>
    <t>750,000
5,500
50,000,000
1,500,000
2,000,000</t>
    <phoneticPr fontId="1" type="noConversion"/>
  </si>
  <si>
    <t>청년인턴 종결</t>
    <phoneticPr fontId="1" type="noConversion"/>
  </si>
  <si>
    <t>인원변동(재가로 임면이동)</t>
    <phoneticPr fontId="1" type="noConversion"/>
  </si>
  <si>
    <t>인원변동(복지관에서이동)</t>
    <phoneticPr fontId="1" type="noConversion"/>
  </si>
  <si>
    <t>수당 증액</t>
    <phoneticPr fontId="1" type="noConversion"/>
  </si>
  <si>
    <t>수당증액에 따른 지출증가</t>
    <phoneticPr fontId="1" type="noConversion"/>
  </si>
  <si>
    <t>운영비 증액</t>
    <phoneticPr fontId="1" type="noConversion"/>
  </si>
  <si>
    <t>부서별회의비 신설</t>
    <phoneticPr fontId="1" type="noConversion"/>
  </si>
  <si>
    <t>전기요금 증액</t>
    <phoneticPr fontId="1" type="noConversion"/>
  </si>
  <si>
    <t>자량유류대 증액</t>
    <phoneticPr fontId="1" type="noConversion"/>
  </si>
  <si>
    <t>자체시설 개보수비 책정</t>
    <phoneticPr fontId="1" type="noConversion"/>
  </si>
  <si>
    <t>자체비품구입비 책정</t>
    <phoneticPr fontId="1" type="noConversion"/>
  </si>
  <si>
    <t>세입증액에 따른 이월금증액예상</t>
    <phoneticPr fontId="1" type="noConversion"/>
  </si>
  <si>
    <t>자원봉사관리에 포함</t>
    <phoneticPr fontId="1" type="noConversion"/>
  </si>
  <si>
    <t>나눔사업과 바자회로 분리</t>
    <phoneticPr fontId="1" type="noConversion"/>
  </si>
  <si>
    <t>나눔사업은 모금사업에서 분리</t>
    <phoneticPr fontId="1" type="noConversion"/>
  </si>
  <si>
    <t>바자회는 모금사업에서 분리</t>
    <phoneticPr fontId="1" type="noConversion"/>
  </si>
  <si>
    <t>주민참여행사에 포함</t>
    <phoneticPr fontId="1" type="noConversion"/>
  </si>
  <si>
    <t>동일</t>
    <phoneticPr fontId="1" type="noConversion"/>
  </si>
  <si>
    <t>물가상승률 감안한 운영비 증액</t>
    <phoneticPr fontId="1" type="noConversion"/>
  </si>
  <si>
    <t>운영비 증액</t>
    <phoneticPr fontId="1" type="noConversion"/>
  </si>
  <si>
    <t>운영비 감액</t>
    <phoneticPr fontId="1" type="noConversion"/>
  </si>
  <si>
    <t>지역사회 활동비 증액</t>
    <phoneticPr fontId="1" type="noConversion"/>
  </si>
  <si>
    <t>중점사업으로 지역사회활동 증액</t>
    <phoneticPr fontId="1" type="noConversion"/>
  </si>
  <si>
    <t>사회자본교육비 증액</t>
    <phoneticPr fontId="1" type="noConversion"/>
  </si>
  <si>
    <t>네트워크 사업비 증액</t>
    <phoneticPr fontId="1" type="noConversion"/>
  </si>
  <si>
    <t>사업종결</t>
    <phoneticPr fontId="1" type="noConversion"/>
  </si>
  <si>
    <t>청소년자원봉사 포함시킴, 
학습지도멘토링교육비 추가</t>
    <phoneticPr fontId="1" type="noConversion"/>
  </si>
  <si>
    <t xml:space="preserve">운영비 감액, 기념품제작 및 
떡돌리기사업 미진행 </t>
    <phoneticPr fontId="1" type="noConversion"/>
  </si>
  <si>
    <t>실비사업으로 전환</t>
    <phoneticPr fontId="1" type="noConversion"/>
  </si>
  <si>
    <t>운영비 감액</t>
    <phoneticPr fontId="1" type="noConversion"/>
  </si>
  <si>
    <t>운영비 증액</t>
    <phoneticPr fontId="1" type="noConversion"/>
  </si>
  <si>
    <t>계약직 근로 종결</t>
    <phoneticPr fontId="1" type="noConversion"/>
  </si>
  <si>
    <t>이용자 모집 확대</t>
    <phoneticPr fontId="1" type="noConversion"/>
  </si>
  <si>
    <t>신규프로그램 개설</t>
    <phoneticPr fontId="1" type="noConversion"/>
  </si>
  <si>
    <t>성인 치료프로그램으로 목계정변경</t>
    <phoneticPr fontId="1" type="noConversion"/>
  </si>
  <si>
    <t>지원일수 감소로 인한 조정</t>
    <phoneticPr fontId="1" type="noConversion"/>
  </si>
  <si>
    <t>예금이자 미 발생(사업종결)</t>
    <phoneticPr fontId="1" type="noConversion"/>
  </si>
  <si>
    <t>세입증액에 따른 세출증가</t>
    <phoneticPr fontId="1" type="noConversion"/>
  </si>
  <si>
    <t>세입&lt;세출 (복지프로그램)</t>
    <phoneticPr fontId="1" type="noConversion"/>
  </si>
  <si>
    <t>성인치료프로그램(실비)개설</t>
    <phoneticPr fontId="1" type="noConversion"/>
  </si>
  <si>
    <t>가족사랑축제</t>
    <phoneticPr fontId="1" type="noConversion"/>
  </si>
  <si>
    <t>중점사업 지정으로 운영비 증액</t>
    <phoneticPr fontId="1" type="noConversion"/>
  </si>
  <si>
    <t>중점 신규프로그램</t>
    <phoneticPr fontId="1" type="noConversion"/>
  </si>
  <si>
    <t>신규프로그램</t>
    <phoneticPr fontId="1" type="noConversion"/>
  </si>
  <si>
    <t>2010년보다 참여자와 사업규모 확대</t>
    <phoneticPr fontId="1" type="noConversion"/>
  </si>
  <si>
    <t>서비스 지원액 증액</t>
    <phoneticPr fontId="1" type="noConversion"/>
  </si>
  <si>
    <t>사례관리사업으로 편성 (목계정 삭제)</t>
    <phoneticPr fontId="1" type="noConversion"/>
  </si>
  <si>
    <t>사업종결</t>
    <phoneticPr fontId="1" type="noConversion"/>
  </si>
  <si>
    <t>유지</t>
    <phoneticPr fontId="1" type="noConversion"/>
  </si>
  <si>
    <t>보고서발간 횟수 증가</t>
    <phoneticPr fontId="1" type="noConversion"/>
  </si>
  <si>
    <t>상담 연계서비스 지원 사례관리로 편성</t>
    <phoneticPr fontId="1" type="noConversion"/>
  </si>
  <si>
    <t>사업종결, 실비사업 성인미술집단 신설</t>
    <phoneticPr fontId="1" type="noConversion"/>
  </si>
  <si>
    <t>동일</t>
    <phoneticPr fontId="1" type="noConversion"/>
  </si>
  <si>
    <t>실습횟수 조정</t>
    <phoneticPr fontId="1" type="noConversion"/>
  </si>
  <si>
    <t>운영비 감액</t>
    <phoneticPr fontId="1" type="noConversion"/>
  </si>
  <si>
    <t>지원금 감액</t>
    <phoneticPr fontId="1" type="noConversion"/>
  </si>
  <si>
    <t>연합연수비 지원금 감액</t>
    <phoneticPr fontId="1" type="noConversion"/>
  </si>
  <si>
    <t>인원변동 정근수당 조정</t>
    <phoneticPr fontId="1" type="noConversion"/>
  </si>
  <si>
    <t>인원변동 수당 조정</t>
    <phoneticPr fontId="1" type="noConversion"/>
  </si>
  <si>
    <t>인원변동 정근수당 조정</t>
    <phoneticPr fontId="1" type="noConversion"/>
  </si>
  <si>
    <t>인원증가로 인한 수당조정</t>
    <phoneticPr fontId="1" type="noConversion"/>
  </si>
  <si>
    <t>인원변동 수당조정</t>
    <phoneticPr fontId="1" type="noConversion"/>
  </si>
  <si>
    <t>수입대비 비율제지출고려</t>
    <phoneticPr fontId="1" type="noConversion"/>
  </si>
  <si>
    <t>수입대비 지출고려</t>
    <phoneticPr fontId="1" type="noConversion"/>
  </si>
  <si>
    <t>성인피아노 강사비지출</t>
    <phoneticPr fontId="1" type="noConversion"/>
  </si>
  <si>
    <t>신규프로그램</t>
    <phoneticPr fontId="1" type="noConversion"/>
  </si>
  <si>
    <t>사업종결</t>
    <phoneticPr fontId="1" type="noConversion"/>
  </si>
  <si>
    <t>실비사업전환 강사비지출</t>
    <phoneticPr fontId="1" type="noConversion"/>
  </si>
  <si>
    <t>일상생활지원서비스로 포함</t>
    <phoneticPr fontId="1" type="noConversion"/>
  </si>
  <si>
    <t>세부사업 확대에 따른 운영비 증액</t>
    <phoneticPr fontId="1" type="noConversion"/>
  </si>
  <si>
    <t>서비스 지원액 증액</t>
    <phoneticPr fontId="1" type="noConversion"/>
  </si>
  <si>
    <t>씨앗나눔을 희망플러스사업 목에 포함</t>
    <phoneticPr fontId="1" type="noConversion"/>
  </si>
  <si>
    <t>서비스지원 기타운영비 편성</t>
    <phoneticPr fontId="1" type="noConversion"/>
  </si>
  <si>
    <t>유지</t>
    <phoneticPr fontId="1" type="noConversion"/>
  </si>
  <si>
    <t>지원사업비 종결에 따른 운영비 감액</t>
    <phoneticPr fontId="1" type="noConversion"/>
  </si>
  <si>
    <t>카드 제작 및 발송비 증액</t>
    <phoneticPr fontId="1" type="noConversion"/>
  </si>
  <si>
    <t>지원금증액 및 씨앗나눔사업 포함</t>
    <phoneticPr fontId="1" type="noConversion"/>
  </si>
  <si>
    <t>세부사업수 증가에 따른 증액</t>
    <phoneticPr fontId="1" type="noConversion"/>
  </si>
  <si>
    <t>관리 및 프로그램 개입확대로 증액</t>
    <phoneticPr fontId="1" type="noConversion"/>
  </si>
  <si>
    <t xml:space="preserve">자부담 
사업후원금 
위기가정 
법인전입금 
예금이자 
잡수입 </t>
    <phoneticPr fontId="1" type="noConversion"/>
  </si>
  <si>
    <t>28,000,000
15,000,000
50,000,000
6,300,000
300,000
400,000</t>
    <phoneticPr fontId="1" type="noConversion"/>
  </si>
  <si>
    <t>2011년 광장종합사회복지관 세입예산(안)</t>
    <phoneticPr fontId="1" type="noConversion"/>
  </si>
  <si>
    <t>2011년 광장종합사회복지관 세출예산(안)</t>
    <phoneticPr fontId="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</si>
</sst>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176" fontId="0" fillId="0" borderId="1" xfId="0" applyNumberFormat="1" applyBorder="1">
      <alignment vertical="center"/>
    </xf>
    <xf numFmtId="176" fontId="0" fillId="2" borderId="1" xfId="0" applyNumberFormat="1" applyFill="1" applyBorder="1">
      <alignment vertical="center"/>
    </xf>
    <xf numFmtId="176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/>
    </xf>
    <xf numFmtId="176" fontId="3" fillId="4" borderId="1" xfId="0" applyNumberFormat="1" applyFont="1" applyFill="1" applyBorder="1">
      <alignment vertical="center"/>
    </xf>
    <xf numFmtId="176" fontId="3" fillId="3" borderId="1" xfId="0" applyNumberFormat="1" applyFont="1" applyFill="1" applyBorder="1">
      <alignment vertical="center"/>
    </xf>
    <xf numFmtId="176" fontId="3" fillId="2" borderId="1" xfId="0" applyNumberFormat="1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0" fillId="5" borderId="1" xfId="0" applyNumberFormat="1" applyFill="1" applyBorder="1">
      <alignment vertical="center"/>
    </xf>
    <xf numFmtId="0" fontId="0" fillId="5" borderId="0" xfId="0" applyFill="1">
      <alignment vertical="center"/>
    </xf>
    <xf numFmtId="176" fontId="3" fillId="5" borderId="3" xfId="0" applyNumberFormat="1" applyFont="1" applyFill="1" applyBorder="1">
      <alignment vertical="center"/>
    </xf>
    <xf numFmtId="176" fontId="0" fillId="5" borderId="3" xfId="0" applyNumberFormat="1" applyFill="1" applyBorder="1">
      <alignment vertical="center"/>
    </xf>
    <xf numFmtId="0" fontId="0" fillId="0" borderId="2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Border="1">
      <alignment vertical="center"/>
    </xf>
    <xf numFmtId="176" fontId="5" fillId="4" borderId="1" xfId="0" applyNumberFormat="1" applyFont="1" applyFill="1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left" vertical="center"/>
    </xf>
    <xf numFmtId="0" fontId="7" fillId="0" borderId="2" xfId="0" applyFont="1" applyBorder="1">
      <alignment vertical="center"/>
    </xf>
    <xf numFmtId="176" fontId="0" fillId="5" borderId="3" xfId="0" applyNumberFormat="1" applyFill="1" applyBorder="1" applyAlignment="1">
      <alignment horizontal="right" vertical="center" wrapText="1"/>
    </xf>
    <xf numFmtId="0" fontId="0" fillId="5" borderId="2" xfId="0" applyFill="1" applyBorder="1" applyAlignment="1">
      <alignment vertical="center" wrapText="1"/>
    </xf>
    <xf numFmtId="0" fontId="0" fillId="5" borderId="2" xfId="0" applyFill="1" applyBorder="1">
      <alignment vertical="center"/>
    </xf>
    <xf numFmtId="0" fontId="7" fillId="5" borderId="2" xfId="0" applyFont="1" applyFill="1" applyBorder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4">
    <cellStyle name="백분율 2 2" xfId="1"/>
    <cellStyle name="쉼표 [0] 2 2" xfId="2"/>
    <cellStyle name="표준" xfId="0" builtinId="0"/>
    <cellStyle name="표준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workbookViewId="0">
      <selection activeCell="L5" sqref="L5"/>
    </sheetView>
  </sheetViews>
  <sheetFormatPr defaultRowHeight="16.5"/>
  <cols>
    <col min="1" max="1" width="4.25" style="1" customWidth="1"/>
    <col min="2" max="2" width="10" customWidth="1"/>
    <col min="3" max="3" width="15.875" customWidth="1"/>
    <col min="4" max="5" width="10.5" customWidth="1"/>
    <col min="6" max="6" width="10.25" customWidth="1"/>
    <col min="7" max="7" width="29.5" customWidth="1"/>
    <col min="8" max="8" width="15.875" style="13" customWidth="1"/>
    <col min="9" max="9" width="11.25" customWidth="1"/>
  </cols>
  <sheetData>
    <row r="1" spans="1:11" ht="20.25">
      <c r="A1" s="41" t="s">
        <v>271</v>
      </c>
      <c r="B1" s="42"/>
      <c r="C1" s="42"/>
      <c r="D1" s="42"/>
      <c r="E1" s="42"/>
      <c r="F1" s="42"/>
      <c r="G1" s="42"/>
      <c r="H1" s="42"/>
      <c r="I1" s="43"/>
    </row>
    <row r="2" spans="1:11">
      <c r="A2" s="44" t="s">
        <v>0</v>
      </c>
      <c r="B2" s="45"/>
      <c r="C2" s="45"/>
      <c r="D2" s="45"/>
      <c r="E2" s="45"/>
      <c r="F2" s="45"/>
      <c r="G2" s="45"/>
      <c r="H2" s="45"/>
      <c r="I2" s="46"/>
    </row>
    <row r="3" spans="1:11">
      <c r="A3" s="7" t="s">
        <v>45</v>
      </c>
      <c r="B3" s="7" t="s">
        <v>46</v>
      </c>
      <c r="C3" s="7" t="s">
        <v>47</v>
      </c>
      <c r="D3" s="7" t="s">
        <v>164</v>
      </c>
      <c r="E3" s="7" t="s">
        <v>165</v>
      </c>
      <c r="F3" s="7" t="s">
        <v>48</v>
      </c>
      <c r="G3" s="47" t="s">
        <v>49</v>
      </c>
      <c r="H3" s="48"/>
      <c r="I3" s="11" t="s">
        <v>57</v>
      </c>
    </row>
    <row r="4" spans="1:11">
      <c r="A4" s="37" t="s">
        <v>50</v>
      </c>
      <c r="B4" s="37"/>
      <c r="C4" s="37"/>
      <c r="D4" s="9">
        <f>SUM(D5,D11,D13)</f>
        <v>221380</v>
      </c>
      <c r="E4" s="9">
        <f>SUM(E5,E11,E13)</f>
        <v>283536</v>
      </c>
      <c r="F4" s="9">
        <f t="shared" ref="F4:F35" si="0">E4-D4</f>
        <v>62156</v>
      </c>
      <c r="G4" s="16"/>
      <c r="H4" s="14"/>
      <c r="I4" s="2"/>
    </row>
    <row r="5" spans="1:11">
      <c r="A5" s="17"/>
      <c r="B5" s="32" t="s">
        <v>2</v>
      </c>
      <c r="C5" s="33"/>
      <c r="D5" s="5">
        <f>SUM(D6:D10)</f>
        <v>57200</v>
      </c>
      <c r="E5" s="5">
        <f>SUM(E6:E10)</f>
        <v>68268</v>
      </c>
      <c r="F5" s="5">
        <f t="shared" si="0"/>
        <v>11068</v>
      </c>
      <c r="G5" s="16"/>
      <c r="H5" s="15"/>
      <c r="I5" s="2"/>
    </row>
    <row r="6" spans="1:11">
      <c r="A6" s="19"/>
      <c r="B6" s="2"/>
      <c r="C6" s="2" t="s">
        <v>1</v>
      </c>
      <c r="D6" s="4">
        <v>32240</v>
      </c>
      <c r="E6" s="4">
        <v>38748</v>
      </c>
      <c r="F6" s="12">
        <f t="shared" si="0"/>
        <v>6508</v>
      </c>
      <c r="G6" s="29" t="s">
        <v>222</v>
      </c>
      <c r="H6" s="15">
        <v>6508000</v>
      </c>
      <c r="I6" s="2"/>
    </row>
    <row r="7" spans="1:11">
      <c r="A7" s="19"/>
      <c r="B7" s="2"/>
      <c r="C7" s="2" t="s">
        <v>3</v>
      </c>
      <c r="D7" s="4">
        <v>21360</v>
      </c>
      <c r="E7" s="4">
        <v>23760</v>
      </c>
      <c r="F7" s="12">
        <f t="shared" si="0"/>
        <v>2400</v>
      </c>
      <c r="G7" s="29" t="s">
        <v>222</v>
      </c>
      <c r="H7" s="15">
        <v>2400000</v>
      </c>
      <c r="I7" s="2"/>
    </row>
    <row r="8" spans="1:11">
      <c r="A8" s="19"/>
      <c r="B8" s="2"/>
      <c r="C8" s="2" t="s">
        <v>123</v>
      </c>
      <c r="D8" s="4">
        <v>2800</v>
      </c>
      <c r="E8" s="4">
        <v>4320</v>
      </c>
      <c r="F8" s="12">
        <f t="shared" si="0"/>
        <v>1520</v>
      </c>
      <c r="G8" s="29" t="s">
        <v>222</v>
      </c>
      <c r="H8" s="15">
        <v>1520000</v>
      </c>
      <c r="I8" s="2"/>
    </row>
    <row r="9" spans="1:11">
      <c r="A9" s="19"/>
      <c r="B9" s="2"/>
      <c r="C9" s="2" t="s">
        <v>166</v>
      </c>
      <c r="D9" s="4">
        <v>0</v>
      </c>
      <c r="E9" s="4">
        <v>1440</v>
      </c>
      <c r="F9" s="12">
        <f t="shared" si="0"/>
        <v>1440</v>
      </c>
      <c r="G9" s="30" t="s">
        <v>223</v>
      </c>
      <c r="H9" s="15">
        <v>1440000</v>
      </c>
      <c r="I9" s="2"/>
    </row>
    <row r="10" spans="1:11">
      <c r="A10" s="19"/>
      <c r="B10" s="2"/>
      <c r="C10" s="2" t="s">
        <v>124</v>
      </c>
      <c r="D10" s="4">
        <v>800</v>
      </c>
      <c r="E10" s="4">
        <v>0</v>
      </c>
      <c r="F10" s="12">
        <f t="shared" si="0"/>
        <v>-800</v>
      </c>
      <c r="G10" s="30" t="s">
        <v>224</v>
      </c>
      <c r="H10" s="15">
        <v>-800000</v>
      </c>
      <c r="I10" s="2"/>
      <c r="K10" s="6"/>
    </row>
    <row r="11" spans="1:11">
      <c r="A11" s="19"/>
      <c r="B11" s="32" t="s">
        <v>4</v>
      </c>
      <c r="C11" s="33"/>
      <c r="D11" s="5">
        <f>D12</f>
        <v>1080</v>
      </c>
      <c r="E11" s="5">
        <f>E12</f>
        <v>900</v>
      </c>
      <c r="F11" s="5">
        <f t="shared" si="0"/>
        <v>-180</v>
      </c>
      <c r="G11" s="16"/>
      <c r="H11" s="15"/>
      <c r="I11" s="2"/>
    </row>
    <row r="12" spans="1:11">
      <c r="A12" s="19"/>
      <c r="B12" s="2"/>
      <c r="C12" s="2" t="s">
        <v>5</v>
      </c>
      <c r="D12" s="4">
        <v>1080</v>
      </c>
      <c r="E12" s="4">
        <v>900</v>
      </c>
      <c r="F12" s="12">
        <f t="shared" si="0"/>
        <v>-180</v>
      </c>
      <c r="G12" s="16" t="s">
        <v>243</v>
      </c>
      <c r="H12" s="15">
        <v>-180000</v>
      </c>
      <c r="I12" s="2"/>
    </row>
    <row r="13" spans="1:11">
      <c r="A13" s="19"/>
      <c r="B13" s="32" t="s">
        <v>6</v>
      </c>
      <c r="C13" s="33"/>
      <c r="D13" s="5">
        <f>SUM(D14:D25)</f>
        <v>163100</v>
      </c>
      <c r="E13" s="5">
        <f>SUM(E14:E25)</f>
        <v>214368</v>
      </c>
      <c r="F13" s="5">
        <f t="shared" si="0"/>
        <v>51268</v>
      </c>
      <c r="G13" s="16"/>
      <c r="H13" s="15"/>
      <c r="I13" s="2"/>
    </row>
    <row r="14" spans="1:11">
      <c r="A14" s="19"/>
      <c r="B14" s="2"/>
      <c r="C14" s="2" t="s">
        <v>7</v>
      </c>
      <c r="D14" s="4">
        <v>47720</v>
      </c>
      <c r="E14" s="4">
        <v>51024</v>
      </c>
      <c r="F14" s="12">
        <f t="shared" si="0"/>
        <v>3304</v>
      </c>
      <c r="G14" s="25" t="s">
        <v>171</v>
      </c>
      <c r="H14" s="15">
        <v>3304000</v>
      </c>
      <c r="I14" s="2"/>
    </row>
    <row r="15" spans="1:11">
      <c r="A15" s="19"/>
      <c r="B15" s="2"/>
      <c r="C15" s="2" t="s">
        <v>8</v>
      </c>
      <c r="D15" s="4">
        <v>23580</v>
      </c>
      <c r="E15" s="4">
        <v>30360</v>
      </c>
      <c r="F15" s="12">
        <f t="shared" si="0"/>
        <v>6780</v>
      </c>
      <c r="G15" s="16" t="s">
        <v>171</v>
      </c>
      <c r="H15" s="15">
        <v>6780000</v>
      </c>
      <c r="I15" s="2"/>
    </row>
    <row r="16" spans="1:11">
      <c r="A16" s="19"/>
      <c r="B16" s="2"/>
      <c r="C16" s="2" t="s">
        <v>9</v>
      </c>
      <c r="D16" s="4">
        <v>62340</v>
      </c>
      <c r="E16" s="4">
        <v>89808</v>
      </c>
      <c r="F16" s="12">
        <f t="shared" si="0"/>
        <v>27468</v>
      </c>
      <c r="G16" s="16" t="s">
        <v>172</v>
      </c>
      <c r="H16" s="15">
        <v>27648000</v>
      </c>
      <c r="I16" s="2"/>
    </row>
    <row r="17" spans="1:12">
      <c r="A17" s="19"/>
      <c r="B17" s="2"/>
      <c r="C17" s="2" t="s">
        <v>10</v>
      </c>
      <c r="D17" s="4">
        <v>4200</v>
      </c>
      <c r="E17" s="4">
        <v>5040</v>
      </c>
      <c r="F17" s="12">
        <f t="shared" si="0"/>
        <v>840</v>
      </c>
      <c r="G17" s="16" t="s">
        <v>171</v>
      </c>
      <c r="H17" s="15">
        <v>840000</v>
      </c>
      <c r="I17" s="2"/>
    </row>
    <row r="18" spans="1:12">
      <c r="A18" s="19"/>
      <c r="B18" s="2"/>
      <c r="C18" s="2" t="s">
        <v>167</v>
      </c>
      <c r="D18" s="4">
        <v>0</v>
      </c>
      <c r="E18" s="4">
        <v>6048</v>
      </c>
      <c r="F18" s="12">
        <f t="shared" si="0"/>
        <v>6048</v>
      </c>
      <c r="G18" s="16" t="s">
        <v>173</v>
      </c>
      <c r="H18" s="15">
        <v>6048000</v>
      </c>
      <c r="I18" s="2"/>
    </row>
    <row r="19" spans="1:12">
      <c r="A19" s="19"/>
      <c r="B19" s="2"/>
      <c r="C19" s="2" t="s">
        <v>125</v>
      </c>
      <c r="D19" s="4">
        <v>1080</v>
      </c>
      <c r="E19" s="4">
        <v>0</v>
      </c>
      <c r="F19" s="12">
        <f t="shared" si="0"/>
        <v>-1080</v>
      </c>
      <c r="G19" s="16" t="s">
        <v>170</v>
      </c>
      <c r="H19" s="15">
        <v>-1080000</v>
      </c>
      <c r="I19" s="2"/>
    </row>
    <row r="20" spans="1:12">
      <c r="A20" s="19"/>
      <c r="B20" s="2"/>
      <c r="C20" s="2" t="s">
        <v>126</v>
      </c>
      <c r="D20" s="4">
        <v>3800</v>
      </c>
      <c r="E20" s="4">
        <v>6720</v>
      </c>
      <c r="F20" s="12">
        <f t="shared" si="0"/>
        <v>2920</v>
      </c>
      <c r="G20" s="16" t="s">
        <v>171</v>
      </c>
      <c r="H20" s="15">
        <v>2920000</v>
      </c>
      <c r="I20" s="2"/>
    </row>
    <row r="21" spans="1:12">
      <c r="A21" s="19"/>
      <c r="B21" s="2"/>
      <c r="C21" s="2" t="s">
        <v>127</v>
      </c>
      <c r="D21" s="4">
        <v>4860</v>
      </c>
      <c r="E21" s="4">
        <v>5040</v>
      </c>
      <c r="F21" s="12">
        <f t="shared" si="0"/>
        <v>180</v>
      </c>
      <c r="G21" s="16" t="s">
        <v>171</v>
      </c>
      <c r="H21" s="15">
        <v>180000</v>
      </c>
      <c r="I21" s="2"/>
    </row>
    <row r="22" spans="1:12">
      <c r="A22" s="19"/>
      <c r="B22" s="2"/>
      <c r="C22" s="2" t="s">
        <v>168</v>
      </c>
      <c r="D22" s="4">
        <v>0</v>
      </c>
      <c r="E22" s="4">
        <v>3780</v>
      </c>
      <c r="F22" s="12">
        <f t="shared" si="0"/>
        <v>3780</v>
      </c>
      <c r="G22" s="16" t="s">
        <v>173</v>
      </c>
      <c r="H22" s="15">
        <v>3780000</v>
      </c>
      <c r="I22" s="2"/>
    </row>
    <row r="23" spans="1:12">
      <c r="A23" s="19"/>
      <c r="B23" s="2"/>
      <c r="C23" s="2" t="s">
        <v>169</v>
      </c>
      <c r="D23" s="4">
        <v>0</v>
      </c>
      <c r="E23" s="4">
        <v>2268</v>
      </c>
      <c r="F23" s="12">
        <f t="shared" si="0"/>
        <v>2268</v>
      </c>
      <c r="G23" s="16" t="s">
        <v>173</v>
      </c>
      <c r="H23" s="15">
        <v>2268000</v>
      </c>
      <c r="I23" s="2"/>
    </row>
    <row r="24" spans="1:12">
      <c r="A24" s="19"/>
      <c r="B24" s="2"/>
      <c r="C24" s="2" t="s">
        <v>128</v>
      </c>
      <c r="D24" s="4">
        <v>3520</v>
      </c>
      <c r="E24" s="4">
        <v>3360</v>
      </c>
      <c r="F24" s="12">
        <f t="shared" si="0"/>
        <v>-160</v>
      </c>
      <c r="G24" s="16" t="s">
        <v>244</v>
      </c>
      <c r="H24" s="15">
        <v>-160000</v>
      </c>
      <c r="I24" s="2"/>
    </row>
    <row r="25" spans="1:12">
      <c r="A25" s="18"/>
      <c r="B25" s="2"/>
      <c r="C25" s="2" t="s">
        <v>129</v>
      </c>
      <c r="D25" s="4">
        <v>12000</v>
      </c>
      <c r="E25" s="4">
        <v>10920</v>
      </c>
      <c r="F25" s="12">
        <f t="shared" si="0"/>
        <v>-1080</v>
      </c>
      <c r="G25" s="16" t="s">
        <v>244</v>
      </c>
      <c r="H25" s="15">
        <v>-1080000</v>
      </c>
      <c r="I25" s="2"/>
    </row>
    <row r="26" spans="1:12">
      <c r="A26" s="34" t="s">
        <v>51</v>
      </c>
      <c r="B26" s="35"/>
      <c r="C26" s="36"/>
      <c r="D26" s="9">
        <f>SUM(D27,D32,D34,D39)</f>
        <v>626945</v>
      </c>
      <c r="E26" s="9">
        <f>SUM(E27,E32,E34,E39)</f>
        <v>596163</v>
      </c>
      <c r="F26" s="9">
        <f t="shared" si="0"/>
        <v>-30782</v>
      </c>
      <c r="G26" s="16"/>
      <c r="H26" s="15"/>
      <c r="I26" s="2"/>
    </row>
    <row r="27" spans="1:12">
      <c r="A27" s="20"/>
      <c r="B27" s="32" t="s">
        <v>36</v>
      </c>
      <c r="C27" s="33"/>
      <c r="D27" s="5">
        <f>SUM(D28:D31)</f>
        <v>561293</v>
      </c>
      <c r="E27" s="5">
        <f>SUM(E28:E31)</f>
        <v>560633</v>
      </c>
      <c r="F27" s="5">
        <f t="shared" si="0"/>
        <v>-660</v>
      </c>
      <c r="G27" s="16"/>
      <c r="H27" s="15"/>
      <c r="I27" s="2"/>
    </row>
    <row r="28" spans="1:12">
      <c r="A28" s="21"/>
      <c r="B28" s="3"/>
      <c r="C28" s="3" t="s">
        <v>12</v>
      </c>
      <c r="D28" s="4">
        <v>437255</v>
      </c>
      <c r="E28" s="4">
        <v>437255</v>
      </c>
      <c r="F28" s="12">
        <f t="shared" si="0"/>
        <v>0</v>
      </c>
      <c r="G28" s="16" t="s">
        <v>242</v>
      </c>
      <c r="H28" s="15">
        <v>0</v>
      </c>
      <c r="I28" s="2"/>
    </row>
    <row r="29" spans="1:12">
      <c r="A29" s="20"/>
      <c r="B29" s="3"/>
      <c r="C29" s="3" t="s">
        <v>13</v>
      </c>
      <c r="D29" s="4">
        <v>68896</v>
      </c>
      <c r="E29" s="4">
        <v>68896</v>
      </c>
      <c r="F29" s="12">
        <f t="shared" si="0"/>
        <v>0</v>
      </c>
      <c r="G29" s="16" t="s">
        <v>242</v>
      </c>
      <c r="H29" s="15">
        <v>0</v>
      </c>
      <c r="I29" s="2"/>
    </row>
    <row r="30" spans="1:12">
      <c r="A30" s="22"/>
      <c r="B30" s="3"/>
      <c r="C30" s="3" t="s">
        <v>14</v>
      </c>
      <c r="D30" s="4">
        <v>27300</v>
      </c>
      <c r="E30" s="4">
        <v>26640</v>
      </c>
      <c r="F30" s="12">
        <f t="shared" si="0"/>
        <v>-660</v>
      </c>
      <c r="G30" s="16" t="s">
        <v>174</v>
      </c>
      <c r="H30" s="15">
        <v>-660000</v>
      </c>
      <c r="I30" s="2"/>
    </row>
    <row r="31" spans="1:12">
      <c r="A31" s="22"/>
      <c r="B31" s="3"/>
      <c r="C31" s="3" t="s">
        <v>15</v>
      </c>
      <c r="D31" s="4">
        <v>27842</v>
      </c>
      <c r="E31" s="4">
        <v>27842</v>
      </c>
      <c r="F31" s="12">
        <f t="shared" si="0"/>
        <v>0</v>
      </c>
      <c r="G31" s="16" t="s">
        <v>242</v>
      </c>
      <c r="H31" s="15">
        <v>0</v>
      </c>
      <c r="I31" s="2"/>
      <c r="L31" s="23"/>
    </row>
    <row r="32" spans="1:12">
      <c r="A32" s="22"/>
      <c r="B32" s="32" t="s">
        <v>37</v>
      </c>
      <c r="C32" s="33"/>
      <c r="D32" s="5">
        <f>D33</f>
        <v>15580</v>
      </c>
      <c r="E32" s="5">
        <f>E33</f>
        <v>0</v>
      </c>
      <c r="F32" s="5">
        <f t="shared" si="0"/>
        <v>-15580</v>
      </c>
      <c r="G32" s="16"/>
      <c r="H32" s="15"/>
      <c r="I32" s="2"/>
    </row>
    <row r="33" spans="1:9">
      <c r="A33" s="22"/>
      <c r="B33" s="3"/>
      <c r="C33" s="3" t="s">
        <v>16</v>
      </c>
      <c r="D33" s="4">
        <v>15580</v>
      </c>
      <c r="E33" s="4">
        <v>0</v>
      </c>
      <c r="F33" s="12">
        <f t="shared" si="0"/>
        <v>-15580</v>
      </c>
      <c r="G33" s="16" t="s">
        <v>175</v>
      </c>
      <c r="H33" s="15">
        <v>-15580000</v>
      </c>
      <c r="I33" s="2"/>
    </row>
    <row r="34" spans="1:9">
      <c r="A34" s="22"/>
      <c r="B34" s="32" t="s">
        <v>38</v>
      </c>
      <c r="C34" s="33"/>
      <c r="D34" s="5">
        <f>SUM(D35:D38)</f>
        <v>40070</v>
      </c>
      <c r="E34" s="5">
        <f>SUM(E35:E38)</f>
        <v>35530</v>
      </c>
      <c r="F34" s="5">
        <f t="shared" si="0"/>
        <v>-4540</v>
      </c>
      <c r="G34" s="16"/>
      <c r="H34" s="15"/>
      <c r="I34" s="2"/>
    </row>
    <row r="35" spans="1:9">
      <c r="A35" s="22"/>
      <c r="B35" s="3"/>
      <c r="C35" s="3" t="s">
        <v>17</v>
      </c>
      <c r="D35" s="4">
        <v>31770</v>
      </c>
      <c r="E35" s="4">
        <v>31230</v>
      </c>
      <c r="F35" s="12">
        <f t="shared" si="0"/>
        <v>-540</v>
      </c>
      <c r="G35" s="30" t="s">
        <v>225</v>
      </c>
      <c r="H35" s="15">
        <v>-540000</v>
      </c>
      <c r="I35" s="2"/>
    </row>
    <row r="36" spans="1:9">
      <c r="A36" s="22"/>
      <c r="B36" s="26"/>
      <c r="C36" s="3" t="s">
        <v>18</v>
      </c>
      <c r="D36" s="4">
        <v>1200</v>
      </c>
      <c r="E36" s="4">
        <v>1200</v>
      </c>
      <c r="F36" s="12">
        <f t="shared" ref="F36:F65" si="1">E36-D36</f>
        <v>0</v>
      </c>
      <c r="G36" s="16" t="s">
        <v>242</v>
      </c>
      <c r="H36" s="15">
        <v>0</v>
      </c>
      <c r="I36" s="2"/>
    </row>
    <row r="37" spans="1:9">
      <c r="A37" s="22"/>
      <c r="B37" s="3"/>
      <c r="C37" s="3" t="s">
        <v>19</v>
      </c>
      <c r="D37" s="4">
        <v>2100</v>
      </c>
      <c r="E37" s="4">
        <v>2100</v>
      </c>
      <c r="F37" s="12">
        <f t="shared" si="1"/>
        <v>0</v>
      </c>
      <c r="G37" s="16" t="s">
        <v>242</v>
      </c>
      <c r="H37" s="15">
        <v>0</v>
      </c>
      <c r="I37" s="2"/>
    </row>
    <row r="38" spans="1:9">
      <c r="A38" s="22"/>
      <c r="B38" s="3"/>
      <c r="C38" s="3" t="s">
        <v>20</v>
      </c>
      <c r="D38" s="4">
        <v>5000</v>
      </c>
      <c r="E38" s="4">
        <v>1000</v>
      </c>
      <c r="F38" s="12">
        <f t="shared" si="1"/>
        <v>-4000</v>
      </c>
      <c r="G38" s="16" t="s">
        <v>176</v>
      </c>
      <c r="H38" s="15">
        <v>-4000000</v>
      </c>
      <c r="I38" s="2"/>
    </row>
    <row r="39" spans="1:9">
      <c r="A39" s="22"/>
      <c r="B39" s="32" t="s">
        <v>39</v>
      </c>
      <c r="C39" s="33"/>
      <c r="D39" s="5">
        <f>SUM(D40:D44)</f>
        <v>10002</v>
      </c>
      <c r="E39" s="5">
        <f>SUM(E40:E44)</f>
        <v>0</v>
      </c>
      <c r="F39" s="5">
        <f t="shared" si="1"/>
        <v>-10002</v>
      </c>
      <c r="G39" s="16"/>
      <c r="H39" s="15"/>
      <c r="I39" s="2"/>
    </row>
    <row r="40" spans="1:9">
      <c r="A40" s="22"/>
      <c r="B40" s="3"/>
      <c r="C40" s="3" t="s">
        <v>21</v>
      </c>
      <c r="D40" s="4">
        <v>0</v>
      </c>
      <c r="E40" s="4">
        <v>0</v>
      </c>
      <c r="F40" s="12">
        <f t="shared" si="1"/>
        <v>0</v>
      </c>
      <c r="G40" s="16" t="s">
        <v>242</v>
      </c>
      <c r="H40" s="15">
        <v>0</v>
      </c>
      <c r="I40" s="2"/>
    </row>
    <row r="41" spans="1:9">
      <c r="A41" s="22"/>
      <c r="B41" s="3"/>
      <c r="C41" s="3" t="s">
        <v>22</v>
      </c>
      <c r="D41" s="4">
        <v>0</v>
      </c>
      <c r="E41" s="4">
        <v>0</v>
      </c>
      <c r="F41" s="12">
        <f t="shared" si="1"/>
        <v>0</v>
      </c>
      <c r="G41" s="16" t="s">
        <v>242</v>
      </c>
      <c r="H41" s="15">
        <v>0</v>
      </c>
      <c r="I41" s="2"/>
    </row>
    <row r="42" spans="1:9">
      <c r="A42" s="22"/>
      <c r="B42" s="3"/>
      <c r="C42" s="3" t="s">
        <v>23</v>
      </c>
      <c r="D42" s="4">
        <v>2</v>
      </c>
      <c r="E42" s="4">
        <v>0</v>
      </c>
      <c r="F42" s="12">
        <f t="shared" si="1"/>
        <v>-2</v>
      </c>
      <c r="G42" s="30" t="s">
        <v>226</v>
      </c>
      <c r="H42" s="15">
        <v>-2000</v>
      </c>
      <c r="I42" s="2"/>
    </row>
    <row r="43" spans="1:9">
      <c r="A43" s="22"/>
      <c r="B43" s="3"/>
      <c r="C43" s="3" t="s">
        <v>24</v>
      </c>
      <c r="D43" s="4">
        <v>0</v>
      </c>
      <c r="E43" s="4">
        <v>0</v>
      </c>
      <c r="F43" s="12">
        <f t="shared" si="1"/>
        <v>0</v>
      </c>
      <c r="G43" s="16" t="s">
        <v>242</v>
      </c>
      <c r="H43" s="15">
        <v>0</v>
      </c>
      <c r="I43" s="2"/>
    </row>
    <row r="44" spans="1:9">
      <c r="A44" s="21"/>
      <c r="B44" s="3"/>
      <c r="C44" s="3" t="s">
        <v>35</v>
      </c>
      <c r="D44" s="4">
        <v>10000</v>
      </c>
      <c r="E44" s="4">
        <v>0</v>
      </c>
      <c r="F44" s="12">
        <f t="shared" si="1"/>
        <v>-10000</v>
      </c>
      <c r="G44" s="16" t="s">
        <v>170</v>
      </c>
      <c r="H44" s="15">
        <v>-10000000</v>
      </c>
      <c r="I44" s="2"/>
    </row>
    <row r="45" spans="1:9">
      <c r="A45" s="34" t="s">
        <v>52</v>
      </c>
      <c r="B45" s="35"/>
      <c r="C45" s="36"/>
      <c r="D45" s="9">
        <f>D46</f>
        <v>308400</v>
      </c>
      <c r="E45" s="9">
        <f>E46</f>
        <v>286700</v>
      </c>
      <c r="F45" s="9">
        <f t="shared" si="1"/>
        <v>-21700</v>
      </c>
      <c r="G45" s="16"/>
      <c r="H45" s="15"/>
      <c r="I45" s="2"/>
    </row>
    <row r="46" spans="1:9">
      <c r="A46" s="20"/>
      <c r="B46" s="32" t="s">
        <v>40</v>
      </c>
      <c r="C46" s="33"/>
      <c r="D46" s="5">
        <f>SUM(D47:D52)</f>
        <v>308400</v>
      </c>
      <c r="E46" s="5">
        <f>SUM(E47:E52)</f>
        <v>286700</v>
      </c>
      <c r="F46" s="5">
        <f t="shared" si="1"/>
        <v>-21700</v>
      </c>
      <c r="G46" s="16"/>
      <c r="H46" s="15"/>
      <c r="I46" s="2"/>
    </row>
    <row r="47" spans="1:9">
      <c r="A47" s="22"/>
      <c r="B47" s="3"/>
      <c r="C47" s="3" t="s">
        <v>25</v>
      </c>
      <c r="D47" s="4">
        <v>108000</v>
      </c>
      <c r="E47" s="4">
        <v>108000</v>
      </c>
      <c r="F47" s="12">
        <f t="shared" si="1"/>
        <v>0</v>
      </c>
      <c r="G47" s="16" t="s">
        <v>242</v>
      </c>
      <c r="H47" s="15">
        <v>0</v>
      </c>
      <c r="I47" s="2"/>
    </row>
    <row r="48" spans="1:9">
      <c r="A48" s="22"/>
      <c r="B48" s="3"/>
      <c r="C48" s="3" t="s">
        <v>26</v>
      </c>
      <c r="D48" s="4">
        <v>80000</v>
      </c>
      <c r="E48" s="4">
        <v>60000</v>
      </c>
      <c r="F48" s="12">
        <f t="shared" si="1"/>
        <v>-20000</v>
      </c>
      <c r="G48" s="16" t="s">
        <v>179</v>
      </c>
      <c r="H48" s="15">
        <v>-20000000</v>
      </c>
      <c r="I48" s="2"/>
    </row>
    <row r="49" spans="1:11">
      <c r="A49" s="22"/>
      <c r="B49" s="3"/>
      <c r="C49" s="3" t="s">
        <v>27</v>
      </c>
      <c r="D49" s="4">
        <v>80000</v>
      </c>
      <c r="E49" s="4">
        <v>80000</v>
      </c>
      <c r="F49" s="12">
        <f t="shared" si="1"/>
        <v>0</v>
      </c>
      <c r="G49" s="16" t="s">
        <v>242</v>
      </c>
      <c r="H49" s="15">
        <v>0</v>
      </c>
      <c r="I49" s="2"/>
    </row>
    <row r="50" spans="1:11">
      <c r="A50" s="22"/>
      <c r="B50" s="3"/>
      <c r="C50" s="3" t="s">
        <v>28</v>
      </c>
      <c r="D50" s="4">
        <v>20700</v>
      </c>
      <c r="E50" s="4">
        <v>24300</v>
      </c>
      <c r="F50" s="12">
        <f t="shared" si="1"/>
        <v>3600</v>
      </c>
      <c r="G50" s="16" t="s">
        <v>177</v>
      </c>
      <c r="H50" s="15">
        <v>3600000</v>
      </c>
      <c r="I50" s="2"/>
    </row>
    <row r="51" spans="1:11">
      <c r="A51" s="22"/>
      <c r="B51" s="3"/>
      <c r="C51" s="3" t="s">
        <v>29</v>
      </c>
      <c r="D51" s="4">
        <v>10000</v>
      </c>
      <c r="E51" s="4">
        <v>10000</v>
      </c>
      <c r="F51" s="12">
        <f t="shared" si="1"/>
        <v>0</v>
      </c>
      <c r="G51" s="16" t="s">
        <v>242</v>
      </c>
      <c r="H51" s="15">
        <v>0</v>
      </c>
      <c r="I51" s="2"/>
    </row>
    <row r="52" spans="1:11">
      <c r="A52" s="21"/>
      <c r="B52" s="3"/>
      <c r="C52" s="3" t="s">
        <v>30</v>
      </c>
      <c r="D52" s="4">
        <v>9700</v>
      </c>
      <c r="E52" s="4">
        <v>4400</v>
      </c>
      <c r="F52" s="12">
        <f t="shared" si="1"/>
        <v>-5300</v>
      </c>
      <c r="G52" s="16" t="s">
        <v>245</v>
      </c>
      <c r="H52" s="15">
        <v>-5300000</v>
      </c>
      <c r="I52" s="2"/>
    </row>
    <row r="53" spans="1:11">
      <c r="A53" s="34" t="s">
        <v>53</v>
      </c>
      <c r="B53" s="35"/>
      <c r="C53" s="36"/>
      <c r="D53" s="9">
        <f>D54</f>
        <v>60000</v>
      </c>
      <c r="E53" s="9">
        <f>E54</f>
        <v>40000</v>
      </c>
      <c r="F53" s="9">
        <f t="shared" si="1"/>
        <v>-20000</v>
      </c>
      <c r="G53" s="16"/>
      <c r="H53" s="15"/>
      <c r="I53" s="2"/>
    </row>
    <row r="54" spans="1:11">
      <c r="A54" s="20"/>
      <c r="B54" s="32" t="s">
        <v>41</v>
      </c>
      <c r="C54" s="33"/>
      <c r="D54" s="5">
        <f>D55</f>
        <v>60000</v>
      </c>
      <c r="E54" s="5">
        <f>E55</f>
        <v>40000</v>
      </c>
      <c r="F54" s="5">
        <f t="shared" si="1"/>
        <v>-20000</v>
      </c>
      <c r="G54" s="16"/>
      <c r="H54" s="15"/>
      <c r="I54" s="2"/>
    </row>
    <row r="55" spans="1:11">
      <c r="A55" s="21"/>
      <c r="B55" s="3"/>
      <c r="C55" s="3" t="s">
        <v>31</v>
      </c>
      <c r="D55" s="4">
        <v>60000</v>
      </c>
      <c r="E55" s="4">
        <v>40000</v>
      </c>
      <c r="F55" s="12">
        <f t="shared" si="1"/>
        <v>-20000</v>
      </c>
      <c r="G55" s="16" t="s">
        <v>245</v>
      </c>
      <c r="H55" s="15">
        <v>-20000000</v>
      </c>
      <c r="I55" s="2"/>
      <c r="K55" s="23"/>
    </row>
    <row r="56" spans="1:11">
      <c r="A56" s="34" t="s">
        <v>54</v>
      </c>
      <c r="B56" s="35"/>
      <c r="C56" s="36"/>
      <c r="D56" s="9">
        <f>D57</f>
        <v>72790</v>
      </c>
      <c r="E56" s="9">
        <f>E57</f>
        <v>100000</v>
      </c>
      <c r="F56" s="9">
        <f t="shared" si="1"/>
        <v>27210</v>
      </c>
      <c r="G56" s="16"/>
      <c r="H56" s="15"/>
      <c r="I56" s="2"/>
    </row>
    <row r="57" spans="1:11">
      <c r="A57" s="3"/>
      <c r="B57" s="32" t="s">
        <v>42</v>
      </c>
      <c r="C57" s="33"/>
      <c r="D57" s="5">
        <f>D58</f>
        <v>72790</v>
      </c>
      <c r="E57" s="5">
        <f>E58</f>
        <v>100000</v>
      </c>
      <c r="F57" s="5">
        <f t="shared" si="1"/>
        <v>27210</v>
      </c>
      <c r="G57" s="16"/>
      <c r="H57" s="15"/>
      <c r="I57" s="2"/>
    </row>
    <row r="58" spans="1:11" ht="99">
      <c r="A58" s="3"/>
      <c r="B58" s="3"/>
      <c r="C58" s="3" t="s">
        <v>32</v>
      </c>
      <c r="D58" s="4">
        <v>72790</v>
      </c>
      <c r="E58" s="4">
        <v>100000</v>
      </c>
      <c r="F58" s="12">
        <f t="shared" si="1"/>
        <v>27210</v>
      </c>
      <c r="G58" s="25" t="s">
        <v>269</v>
      </c>
      <c r="H58" s="28" t="s">
        <v>270</v>
      </c>
      <c r="I58" s="2"/>
    </row>
    <row r="59" spans="1:11">
      <c r="A59" s="34" t="s">
        <v>55</v>
      </c>
      <c r="B59" s="35"/>
      <c r="C59" s="36"/>
      <c r="D59" s="9">
        <f>D60+D62</f>
        <v>22250</v>
      </c>
      <c r="E59" s="9">
        <f>E60+E62</f>
        <v>1250</v>
      </c>
      <c r="F59" s="9">
        <f t="shared" si="1"/>
        <v>-21000</v>
      </c>
      <c r="G59" s="16"/>
      <c r="H59" s="15"/>
      <c r="I59" s="2"/>
    </row>
    <row r="60" spans="1:11">
      <c r="A60" s="20"/>
      <c r="B60" s="32" t="s">
        <v>43</v>
      </c>
      <c r="C60" s="33"/>
      <c r="D60" s="5">
        <f>D61</f>
        <v>250</v>
      </c>
      <c r="E60" s="5">
        <f>E61</f>
        <v>250</v>
      </c>
      <c r="F60" s="5">
        <f t="shared" si="1"/>
        <v>0</v>
      </c>
      <c r="G60" s="16"/>
      <c r="H60" s="15"/>
      <c r="I60" s="2"/>
    </row>
    <row r="61" spans="1:11">
      <c r="A61" s="22"/>
      <c r="B61" s="3"/>
      <c r="C61" s="3" t="s">
        <v>33</v>
      </c>
      <c r="D61" s="4">
        <v>250</v>
      </c>
      <c r="E61" s="4">
        <v>250</v>
      </c>
      <c r="F61" s="12">
        <f t="shared" si="1"/>
        <v>0</v>
      </c>
      <c r="G61" s="16" t="s">
        <v>242</v>
      </c>
      <c r="H61" s="15">
        <v>0</v>
      </c>
      <c r="I61" s="2"/>
    </row>
    <row r="62" spans="1:11">
      <c r="A62" s="22"/>
      <c r="B62" s="32" t="s">
        <v>44</v>
      </c>
      <c r="C62" s="33"/>
      <c r="D62" s="10">
        <f>D63+D64</f>
        <v>22000</v>
      </c>
      <c r="E62" s="10">
        <f>E63+E64</f>
        <v>1000</v>
      </c>
      <c r="F62" s="5">
        <f t="shared" si="1"/>
        <v>-21000</v>
      </c>
      <c r="G62" s="16"/>
      <c r="H62" s="15"/>
      <c r="I62" s="2"/>
    </row>
    <row r="63" spans="1:11">
      <c r="A63" s="22"/>
      <c r="B63" s="3"/>
      <c r="C63" s="3" t="s">
        <v>34</v>
      </c>
      <c r="D63" s="4">
        <v>22000</v>
      </c>
      <c r="E63" s="4">
        <v>1000</v>
      </c>
      <c r="F63" s="12">
        <f t="shared" si="1"/>
        <v>-21000</v>
      </c>
      <c r="G63" s="16" t="s">
        <v>178</v>
      </c>
      <c r="H63" s="15">
        <v>-21000000</v>
      </c>
      <c r="I63" s="2"/>
    </row>
    <row r="64" spans="1:11">
      <c r="A64" s="21"/>
      <c r="B64" s="3"/>
      <c r="C64" s="3"/>
      <c r="D64" s="4"/>
      <c r="E64" s="4"/>
      <c r="F64" s="12"/>
      <c r="G64" s="16"/>
      <c r="H64" s="15"/>
      <c r="I64" s="2"/>
    </row>
    <row r="65" spans="1:9" ht="20.25">
      <c r="A65" s="38" t="s">
        <v>56</v>
      </c>
      <c r="B65" s="39"/>
      <c r="C65" s="40"/>
      <c r="D65" s="8">
        <f>SUM(D4,D26,D45,D53,D56,D59,)</f>
        <v>1311765</v>
      </c>
      <c r="E65" s="8">
        <f>SUM(E4,E26,E45,E53,E56,E59,)</f>
        <v>1307649</v>
      </c>
      <c r="F65" s="24">
        <f t="shared" si="1"/>
        <v>-4116</v>
      </c>
      <c r="G65" s="49"/>
      <c r="H65" s="50"/>
      <c r="I65" s="2"/>
    </row>
  </sheetData>
  <mergeCells count="23">
    <mergeCell ref="A59:C59"/>
    <mergeCell ref="B60:C60"/>
    <mergeCell ref="B62:C62"/>
    <mergeCell ref="A65:C65"/>
    <mergeCell ref="A1:I1"/>
    <mergeCell ref="A2:I2"/>
    <mergeCell ref="G3:H3"/>
    <mergeCell ref="G65:H65"/>
    <mergeCell ref="B46:C46"/>
    <mergeCell ref="A53:C53"/>
    <mergeCell ref="B54:C54"/>
    <mergeCell ref="A56:C56"/>
    <mergeCell ref="B57:C57"/>
    <mergeCell ref="A26:C26"/>
    <mergeCell ref="B27:C27"/>
    <mergeCell ref="B32:C32"/>
    <mergeCell ref="B34:C34"/>
    <mergeCell ref="B39:C39"/>
    <mergeCell ref="A45:C45"/>
    <mergeCell ref="A4:C4"/>
    <mergeCell ref="B5:C5"/>
    <mergeCell ref="B11:C11"/>
    <mergeCell ref="B13:C1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137"/>
  <sheetViews>
    <sheetView tabSelected="1" workbookViewId="0">
      <selection activeCell="L17" sqref="L17"/>
    </sheetView>
  </sheetViews>
  <sheetFormatPr defaultRowHeight="16.5"/>
  <cols>
    <col min="1" max="1" width="4.25" style="1" customWidth="1"/>
    <col min="2" max="2" width="10" customWidth="1"/>
    <col min="3" max="3" width="15.875" customWidth="1"/>
    <col min="4" max="5" width="10.5" customWidth="1"/>
    <col min="6" max="6" width="10.25" customWidth="1"/>
    <col min="7" max="7" width="32.375" customWidth="1"/>
    <col min="8" max="8" width="13.25" style="13" customWidth="1"/>
  </cols>
  <sheetData>
    <row r="1" spans="1:9" ht="20.25">
      <c r="A1" s="41" t="s">
        <v>272</v>
      </c>
      <c r="B1" s="42"/>
      <c r="C1" s="42"/>
      <c r="D1" s="42"/>
      <c r="E1" s="42"/>
      <c r="F1" s="42"/>
      <c r="G1" s="42"/>
      <c r="H1" s="42"/>
      <c r="I1" s="43"/>
    </row>
    <row r="2" spans="1:9">
      <c r="A2" s="44" t="s">
        <v>0</v>
      </c>
      <c r="B2" s="45"/>
      <c r="C2" s="45"/>
      <c r="D2" s="45"/>
      <c r="E2" s="45"/>
      <c r="F2" s="45"/>
      <c r="G2" s="45"/>
      <c r="H2" s="45"/>
      <c r="I2" s="46"/>
    </row>
    <row r="3" spans="1:9">
      <c r="A3" s="7" t="s">
        <v>45</v>
      </c>
      <c r="B3" s="7" t="s">
        <v>46</v>
      </c>
      <c r="C3" s="7" t="s">
        <v>47</v>
      </c>
      <c r="D3" s="7" t="s">
        <v>164</v>
      </c>
      <c r="E3" s="7" t="s">
        <v>165</v>
      </c>
      <c r="F3" s="7" t="s">
        <v>48</v>
      </c>
      <c r="G3" s="47" t="s">
        <v>49</v>
      </c>
      <c r="H3" s="48"/>
      <c r="I3" s="11" t="s">
        <v>57</v>
      </c>
    </row>
    <row r="4" spans="1:9">
      <c r="A4" s="37" t="s">
        <v>58</v>
      </c>
      <c r="B4" s="37"/>
      <c r="C4" s="37"/>
      <c r="D4" s="9">
        <f>SUM(D5,D13,D20,D25,D29)</f>
        <v>595070</v>
      </c>
      <c r="E4" s="9">
        <f>SUM(E5,E13,E20,E25,E29)</f>
        <v>594859</v>
      </c>
      <c r="F4" s="9">
        <f>E4-D4</f>
        <v>-211</v>
      </c>
      <c r="G4" s="16"/>
      <c r="H4" s="14"/>
      <c r="I4" s="2"/>
    </row>
    <row r="5" spans="1:9">
      <c r="A5" s="17"/>
      <c r="B5" s="32" t="s">
        <v>59</v>
      </c>
      <c r="C5" s="33"/>
      <c r="D5" s="5">
        <f>SUM(D6:D12)</f>
        <v>433907</v>
      </c>
      <c r="E5" s="5">
        <f>SUM(E6:E12)</f>
        <v>413444</v>
      </c>
      <c r="F5" s="5">
        <f>E5-D5</f>
        <v>-20463</v>
      </c>
      <c r="G5" s="16"/>
      <c r="H5" s="15"/>
      <c r="I5" s="2"/>
    </row>
    <row r="6" spans="1:9">
      <c r="A6" s="19"/>
      <c r="B6" s="2"/>
      <c r="C6" s="2" t="s">
        <v>60</v>
      </c>
      <c r="D6" s="4">
        <v>173991</v>
      </c>
      <c r="E6" s="4">
        <v>168588</v>
      </c>
      <c r="F6" s="4">
        <f>E6-D6</f>
        <v>-5403</v>
      </c>
      <c r="G6" s="16" t="s">
        <v>191</v>
      </c>
      <c r="H6" s="15">
        <v>-5403000</v>
      </c>
      <c r="I6" s="2"/>
    </row>
    <row r="7" spans="1:9">
      <c r="A7" s="19"/>
      <c r="B7" s="2"/>
      <c r="C7" s="2" t="s">
        <v>61</v>
      </c>
      <c r="D7" s="4">
        <v>76846</v>
      </c>
      <c r="E7" s="4">
        <v>77270</v>
      </c>
      <c r="F7" s="4">
        <f>E7-D7</f>
        <v>424</v>
      </c>
      <c r="G7" s="16" t="s">
        <v>247</v>
      </c>
      <c r="H7" s="15">
        <v>424000</v>
      </c>
      <c r="I7" s="2"/>
    </row>
    <row r="8" spans="1:9">
      <c r="A8" s="19"/>
      <c r="B8" s="2"/>
      <c r="C8" s="2" t="s">
        <v>14</v>
      </c>
      <c r="D8" s="4">
        <v>22320</v>
      </c>
      <c r="E8" s="4">
        <v>21120</v>
      </c>
      <c r="F8" s="4">
        <f>E8-D8</f>
        <v>-1200</v>
      </c>
      <c r="G8" s="16" t="s">
        <v>191</v>
      </c>
      <c r="H8" s="15">
        <v>-1200000</v>
      </c>
      <c r="I8" s="2"/>
    </row>
    <row r="9" spans="1:9">
      <c r="A9" s="19"/>
      <c r="B9" s="2"/>
      <c r="C9" s="2" t="s">
        <v>62</v>
      </c>
      <c r="D9" s="4">
        <v>86988</v>
      </c>
      <c r="E9" s="4">
        <v>85932</v>
      </c>
      <c r="F9" s="4">
        <f t="shared" ref="F9:F12" si="0">E9-D9</f>
        <v>-1056</v>
      </c>
      <c r="G9" s="16" t="s">
        <v>248</v>
      </c>
      <c r="H9" s="15">
        <v>-1056000</v>
      </c>
      <c r="I9" s="2"/>
    </row>
    <row r="10" spans="1:9">
      <c r="A10" s="19"/>
      <c r="B10" s="2"/>
      <c r="C10" s="2" t="s">
        <v>63</v>
      </c>
      <c r="D10" s="4">
        <v>30012</v>
      </c>
      <c r="E10" s="4">
        <v>29409</v>
      </c>
      <c r="F10" s="4">
        <f t="shared" si="0"/>
        <v>-603</v>
      </c>
      <c r="G10" s="16" t="s">
        <v>191</v>
      </c>
      <c r="H10" s="15">
        <v>-603000</v>
      </c>
      <c r="I10" s="2"/>
    </row>
    <row r="11" spans="1:9">
      <c r="A11" s="19"/>
      <c r="B11" s="2"/>
      <c r="C11" s="2" t="s">
        <v>64</v>
      </c>
      <c r="D11" s="4">
        <v>32734</v>
      </c>
      <c r="E11" s="4">
        <v>31125</v>
      </c>
      <c r="F11" s="4">
        <f t="shared" si="0"/>
        <v>-1609</v>
      </c>
      <c r="G11" s="16" t="s">
        <v>191</v>
      </c>
      <c r="H11" s="15">
        <v>-1609000</v>
      </c>
      <c r="I11" s="2"/>
    </row>
    <row r="12" spans="1:9">
      <c r="A12" s="19"/>
      <c r="B12" s="2"/>
      <c r="C12" s="2" t="s">
        <v>65</v>
      </c>
      <c r="D12" s="4">
        <v>11016</v>
      </c>
      <c r="E12" s="4">
        <v>0</v>
      </c>
      <c r="F12" s="4">
        <f t="shared" si="0"/>
        <v>-11016</v>
      </c>
      <c r="G12" s="16" t="s">
        <v>190</v>
      </c>
      <c r="H12" s="15">
        <v>-11016000</v>
      </c>
      <c r="I12" s="2"/>
    </row>
    <row r="13" spans="1:9">
      <c r="A13" s="19"/>
      <c r="B13" s="32" t="s">
        <v>66</v>
      </c>
      <c r="C13" s="33"/>
      <c r="D13" s="5">
        <f>SUM(D14:D19)</f>
        <v>73458</v>
      </c>
      <c r="E13" s="5">
        <f>SUM(E14:E19)</f>
        <v>87383</v>
      </c>
      <c r="F13" s="5">
        <f>E13-D13</f>
        <v>13925</v>
      </c>
      <c r="G13" s="16"/>
      <c r="H13" s="15"/>
      <c r="I13" s="2"/>
    </row>
    <row r="14" spans="1:9">
      <c r="A14" s="19"/>
      <c r="B14" s="2"/>
      <c r="C14" s="2" t="s">
        <v>60</v>
      </c>
      <c r="D14" s="4">
        <v>29019</v>
      </c>
      <c r="E14" s="4">
        <v>33426</v>
      </c>
      <c r="F14" s="4">
        <f t="shared" ref="F14:F19" si="1">E14-D14</f>
        <v>4407</v>
      </c>
      <c r="G14" s="16" t="s">
        <v>192</v>
      </c>
      <c r="H14" s="15">
        <v>4407000</v>
      </c>
      <c r="I14" s="2"/>
    </row>
    <row r="15" spans="1:9">
      <c r="A15" s="19"/>
      <c r="B15" s="2"/>
      <c r="C15" s="2" t="s">
        <v>61</v>
      </c>
      <c r="D15" s="4">
        <v>12575</v>
      </c>
      <c r="E15" s="4">
        <v>15042</v>
      </c>
      <c r="F15" s="4">
        <f t="shared" si="1"/>
        <v>2467</v>
      </c>
      <c r="G15" s="16" t="s">
        <v>249</v>
      </c>
      <c r="H15" s="15">
        <v>2467000</v>
      </c>
      <c r="I15" s="2"/>
    </row>
    <row r="16" spans="1:9">
      <c r="A16" s="19"/>
      <c r="B16" s="2"/>
      <c r="C16" s="2" t="s">
        <v>14</v>
      </c>
      <c r="D16" s="4">
        <v>4980</v>
      </c>
      <c r="E16" s="4">
        <v>5520</v>
      </c>
      <c r="F16" s="4">
        <f t="shared" si="1"/>
        <v>540</v>
      </c>
      <c r="G16" s="16" t="s">
        <v>250</v>
      </c>
      <c r="H16" s="15">
        <v>540000</v>
      </c>
      <c r="I16" s="2"/>
    </row>
    <row r="17" spans="1:9">
      <c r="A17" s="19"/>
      <c r="B17" s="2"/>
      <c r="C17" s="2" t="s">
        <v>62</v>
      </c>
      <c r="D17" s="4">
        <v>16129</v>
      </c>
      <c r="E17" s="4">
        <v>20601</v>
      </c>
      <c r="F17" s="4">
        <f t="shared" si="1"/>
        <v>4472</v>
      </c>
      <c r="G17" s="16" t="s">
        <v>251</v>
      </c>
      <c r="H17" s="15">
        <v>4472000</v>
      </c>
      <c r="I17" s="2"/>
    </row>
    <row r="18" spans="1:9">
      <c r="A18" s="19"/>
      <c r="B18" s="2"/>
      <c r="C18" s="2" t="s">
        <v>63</v>
      </c>
      <c r="D18" s="4">
        <v>5225</v>
      </c>
      <c r="E18" s="4">
        <v>6216</v>
      </c>
      <c r="F18" s="4">
        <f t="shared" si="1"/>
        <v>991</v>
      </c>
      <c r="G18" s="16" t="s">
        <v>192</v>
      </c>
      <c r="H18" s="15">
        <v>991000</v>
      </c>
      <c r="I18" s="2"/>
    </row>
    <row r="19" spans="1:9">
      <c r="A19" s="19"/>
      <c r="B19" s="2"/>
      <c r="C19" s="2" t="s">
        <v>64</v>
      </c>
      <c r="D19" s="4">
        <v>5530</v>
      </c>
      <c r="E19" s="4">
        <v>6578</v>
      </c>
      <c r="F19" s="4">
        <f t="shared" si="1"/>
        <v>1048</v>
      </c>
      <c r="G19" s="16" t="s">
        <v>192</v>
      </c>
      <c r="H19" s="15">
        <v>1048000</v>
      </c>
      <c r="I19" s="2"/>
    </row>
    <row r="20" spans="1:9">
      <c r="A20" s="19"/>
      <c r="B20" s="32" t="s">
        <v>67</v>
      </c>
      <c r="C20" s="33"/>
      <c r="D20" s="5">
        <f>SUM(D21:D24)</f>
        <v>28946</v>
      </c>
      <c r="E20" s="5">
        <f>SUM(E21:E24)</f>
        <v>29519</v>
      </c>
      <c r="F20" s="5">
        <f>E20-D20</f>
        <v>573</v>
      </c>
      <c r="G20" s="16"/>
      <c r="H20" s="15"/>
      <c r="I20" s="2"/>
    </row>
    <row r="21" spans="1:9">
      <c r="A21" s="19"/>
      <c r="B21" s="2"/>
      <c r="C21" s="2" t="s">
        <v>60</v>
      </c>
      <c r="D21" s="4">
        <v>14412</v>
      </c>
      <c r="E21" s="4">
        <v>14412</v>
      </c>
      <c r="F21" s="4">
        <f t="shared" ref="F21:F24" si="2">E21-D21</f>
        <v>0</v>
      </c>
      <c r="G21" s="16" t="s">
        <v>242</v>
      </c>
      <c r="H21" s="15">
        <v>0</v>
      </c>
      <c r="I21" s="2"/>
    </row>
    <row r="22" spans="1:9">
      <c r="A22" s="19"/>
      <c r="B22" s="2"/>
      <c r="C22" s="2" t="s">
        <v>62</v>
      </c>
      <c r="D22" s="4">
        <v>10298</v>
      </c>
      <c r="E22" s="4">
        <v>10788</v>
      </c>
      <c r="F22" s="4">
        <f t="shared" si="2"/>
        <v>490</v>
      </c>
      <c r="G22" s="16" t="s">
        <v>193</v>
      </c>
      <c r="H22" s="15">
        <v>490000</v>
      </c>
      <c r="I22" s="2"/>
    </row>
    <row r="23" spans="1:9">
      <c r="A23" s="19"/>
      <c r="B23" s="2"/>
      <c r="C23" s="2" t="s">
        <v>63</v>
      </c>
      <c r="D23" s="4">
        <v>2059</v>
      </c>
      <c r="E23" s="4">
        <v>2100</v>
      </c>
      <c r="F23" s="4">
        <f t="shared" si="2"/>
        <v>41</v>
      </c>
      <c r="G23" s="16" t="s">
        <v>194</v>
      </c>
      <c r="H23" s="15">
        <v>41000</v>
      </c>
      <c r="I23" s="2"/>
    </row>
    <row r="24" spans="1:9">
      <c r="A24" s="19"/>
      <c r="B24" s="2"/>
      <c r="C24" s="2" t="s">
        <v>64</v>
      </c>
      <c r="D24" s="4">
        <v>2177</v>
      </c>
      <c r="E24" s="4">
        <v>2219</v>
      </c>
      <c r="F24" s="4">
        <f t="shared" si="2"/>
        <v>42</v>
      </c>
      <c r="G24" s="16" t="s">
        <v>194</v>
      </c>
      <c r="H24" s="15">
        <v>42000</v>
      </c>
      <c r="I24" s="2"/>
    </row>
    <row r="25" spans="1:9">
      <c r="A25" s="19"/>
      <c r="B25" s="32" t="s">
        <v>68</v>
      </c>
      <c r="C25" s="33"/>
      <c r="D25" s="5">
        <f>SUM(D26:D28)</f>
        <v>6240</v>
      </c>
      <c r="E25" s="5">
        <f>SUM(E26:E28)</f>
        <v>7700</v>
      </c>
      <c r="F25" s="5">
        <f>E25-D25</f>
        <v>1460</v>
      </c>
      <c r="G25" s="16"/>
      <c r="H25" s="15"/>
      <c r="I25" s="2"/>
    </row>
    <row r="26" spans="1:9">
      <c r="A26" s="19"/>
      <c r="B26" s="2"/>
      <c r="C26" s="2" t="s">
        <v>69</v>
      </c>
      <c r="D26" s="4">
        <v>1440</v>
      </c>
      <c r="E26" s="4">
        <v>1800</v>
      </c>
      <c r="F26" s="4">
        <f t="shared" ref="F26:F28" si="3">E26-D26</f>
        <v>360</v>
      </c>
      <c r="G26" s="16" t="s">
        <v>195</v>
      </c>
      <c r="H26" s="15">
        <v>360000</v>
      </c>
      <c r="I26" s="2"/>
    </row>
    <row r="27" spans="1:9">
      <c r="A27" s="19"/>
      <c r="B27" s="2"/>
      <c r="C27" s="2" t="s">
        <v>70</v>
      </c>
      <c r="D27" s="4">
        <v>2400</v>
      </c>
      <c r="E27" s="4">
        <v>2400</v>
      </c>
      <c r="F27" s="4">
        <f t="shared" si="3"/>
        <v>0</v>
      </c>
      <c r="G27" s="16" t="s">
        <v>242</v>
      </c>
      <c r="H27" s="15">
        <v>0</v>
      </c>
      <c r="I27" s="2"/>
    </row>
    <row r="28" spans="1:9">
      <c r="A28" s="18"/>
      <c r="B28" s="2"/>
      <c r="C28" s="2" t="s">
        <v>71</v>
      </c>
      <c r="D28" s="4">
        <v>2400</v>
      </c>
      <c r="E28" s="4">
        <v>3500</v>
      </c>
      <c r="F28" s="4">
        <f t="shared" si="3"/>
        <v>1100</v>
      </c>
      <c r="G28" s="16" t="s">
        <v>196</v>
      </c>
      <c r="H28" s="15">
        <v>1100000</v>
      </c>
      <c r="I28" s="2"/>
    </row>
    <row r="29" spans="1:9">
      <c r="A29" s="17"/>
      <c r="B29" s="32" t="s">
        <v>72</v>
      </c>
      <c r="C29" s="33"/>
      <c r="D29" s="5">
        <f>SUM(D30:D36)</f>
        <v>52519</v>
      </c>
      <c r="E29" s="5">
        <f>SUM(E30:E36)</f>
        <v>56813</v>
      </c>
      <c r="F29" s="5">
        <f>E29-D29</f>
        <v>4294</v>
      </c>
      <c r="G29" s="16"/>
      <c r="H29" s="15"/>
      <c r="I29" s="2"/>
    </row>
    <row r="30" spans="1:9">
      <c r="A30" s="19"/>
      <c r="B30" s="2"/>
      <c r="C30" s="2" t="s">
        <v>73</v>
      </c>
      <c r="D30" s="4">
        <v>540</v>
      </c>
      <c r="E30" s="4">
        <v>504</v>
      </c>
      <c r="F30" s="4">
        <f t="shared" ref="F30:F36" si="4">E30-D30</f>
        <v>-36</v>
      </c>
      <c r="G30" s="16" t="s">
        <v>244</v>
      </c>
      <c r="H30" s="15">
        <v>-36000</v>
      </c>
      <c r="I30" s="2"/>
    </row>
    <row r="31" spans="1:9">
      <c r="A31" s="19"/>
      <c r="B31" s="2"/>
      <c r="C31" s="2" t="s">
        <v>74</v>
      </c>
      <c r="D31" s="4">
        <v>13100</v>
      </c>
      <c r="E31" s="4">
        <v>13990</v>
      </c>
      <c r="F31" s="4">
        <f t="shared" si="4"/>
        <v>890</v>
      </c>
      <c r="G31" s="16" t="s">
        <v>195</v>
      </c>
      <c r="H31" s="15">
        <v>890000</v>
      </c>
      <c r="I31" s="2"/>
    </row>
    <row r="32" spans="1:9">
      <c r="A32" s="19"/>
      <c r="B32" s="2"/>
      <c r="C32" s="2" t="s">
        <v>75</v>
      </c>
      <c r="D32" s="4">
        <v>4200</v>
      </c>
      <c r="E32" s="4">
        <v>3600</v>
      </c>
      <c r="F32" s="4">
        <f t="shared" si="4"/>
        <v>-600</v>
      </c>
      <c r="G32" s="16" t="s">
        <v>195</v>
      </c>
      <c r="H32" s="15">
        <v>-600000</v>
      </c>
      <c r="I32" s="2"/>
    </row>
    <row r="33" spans="1:9">
      <c r="A33" s="19"/>
      <c r="B33" s="2"/>
      <c r="C33" s="2" t="s">
        <v>76</v>
      </c>
      <c r="D33" s="4">
        <v>23520</v>
      </c>
      <c r="E33" s="4">
        <v>26160</v>
      </c>
      <c r="F33" s="4">
        <f t="shared" si="4"/>
        <v>2640</v>
      </c>
      <c r="G33" s="16" t="s">
        <v>197</v>
      </c>
      <c r="H33" s="15">
        <v>2640000</v>
      </c>
      <c r="I33" s="2"/>
    </row>
    <row r="34" spans="1:9">
      <c r="A34" s="19"/>
      <c r="B34" s="2"/>
      <c r="C34" s="2" t="s">
        <v>77</v>
      </c>
      <c r="D34" s="4">
        <v>5729</v>
      </c>
      <c r="E34" s="4">
        <v>5729</v>
      </c>
      <c r="F34" s="4">
        <f t="shared" si="4"/>
        <v>0</v>
      </c>
      <c r="G34" s="16" t="s">
        <v>242</v>
      </c>
      <c r="H34" s="15">
        <v>0</v>
      </c>
      <c r="I34" s="2"/>
    </row>
    <row r="35" spans="1:9">
      <c r="A35" s="19"/>
      <c r="B35" s="2"/>
      <c r="C35" s="2" t="s">
        <v>78</v>
      </c>
      <c r="D35" s="4">
        <v>4400</v>
      </c>
      <c r="E35" s="4">
        <v>5600</v>
      </c>
      <c r="F35" s="4">
        <f t="shared" si="4"/>
        <v>1200</v>
      </c>
      <c r="G35" s="16" t="s">
        <v>198</v>
      </c>
      <c r="H35" s="15">
        <v>1200000</v>
      </c>
      <c r="I35" s="2"/>
    </row>
    <row r="36" spans="1:9">
      <c r="A36" s="18"/>
      <c r="B36" s="2"/>
      <c r="C36" s="2" t="s">
        <v>79</v>
      </c>
      <c r="D36" s="4">
        <v>1030</v>
      </c>
      <c r="E36" s="4">
        <v>1230</v>
      </c>
      <c r="F36" s="4">
        <f t="shared" si="4"/>
        <v>200</v>
      </c>
      <c r="G36" s="16" t="s">
        <v>195</v>
      </c>
      <c r="H36" s="15">
        <v>200000</v>
      </c>
      <c r="I36" s="2"/>
    </row>
    <row r="37" spans="1:9">
      <c r="A37" s="34" t="s">
        <v>80</v>
      </c>
      <c r="B37" s="35"/>
      <c r="C37" s="36"/>
      <c r="D37" s="9">
        <f>SUM(D38)</f>
        <v>53832</v>
      </c>
      <c r="E37" s="9">
        <f>SUM(E38)</f>
        <v>21711</v>
      </c>
      <c r="F37" s="9">
        <f>E37-D37</f>
        <v>-32121</v>
      </c>
      <c r="G37" s="16"/>
      <c r="H37" s="15"/>
      <c r="I37" s="2"/>
    </row>
    <row r="38" spans="1:9">
      <c r="A38" s="20"/>
      <c r="B38" s="32" t="s">
        <v>81</v>
      </c>
      <c r="C38" s="33"/>
      <c r="D38" s="5">
        <f>SUM(D39:D41)</f>
        <v>53832</v>
      </c>
      <c r="E38" s="5">
        <f>SUM(E39:E41)</f>
        <v>21711</v>
      </c>
      <c r="F38" s="5">
        <f>E38-D38</f>
        <v>-32121</v>
      </c>
      <c r="G38" s="16"/>
      <c r="H38" s="15"/>
      <c r="I38" s="2"/>
    </row>
    <row r="39" spans="1:9">
      <c r="A39" s="22"/>
      <c r="B39" s="3"/>
      <c r="C39" s="3" t="s">
        <v>82</v>
      </c>
      <c r="D39" s="4">
        <v>37080</v>
      </c>
      <c r="E39" s="4">
        <v>3000</v>
      </c>
      <c r="F39" s="4">
        <f t="shared" ref="F39:F41" si="5">E39-D39</f>
        <v>-34080</v>
      </c>
      <c r="G39" s="16" t="s">
        <v>199</v>
      </c>
      <c r="H39" s="15">
        <v>-34080000</v>
      </c>
      <c r="I39" s="2"/>
    </row>
    <row r="40" spans="1:9">
      <c r="A40" s="22"/>
      <c r="B40" s="3"/>
      <c r="C40" s="3" t="s">
        <v>83</v>
      </c>
      <c r="D40" s="4">
        <v>2041</v>
      </c>
      <c r="E40" s="4">
        <v>4000</v>
      </c>
      <c r="F40" s="4">
        <f t="shared" si="5"/>
        <v>1959</v>
      </c>
      <c r="G40" s="16" t="s">
        <v>200</v>
      </c>
      <c r="H40" s="15">
        <v>1959000</v>
      </c>
      <c r="I40" s="2"/>
    </row>
    <row r="41" spans="1:9">
      <c r="A41" s="21"/>
      <c r="B41" s="3"/>
      <c r="C41" s="3" t="s">
        <v>84</v>
      </c>
      <c r="D41" s="4">
        <v>14711</v>
      </c>
      <c r="E41" s="4">
        <v>14711</v>
      </c>
      <c r="F41" s="4">
        <f t="shared" si="5"/>
        <v>0</v>
      </c>
      <c r="G41" s="16" t="s">
        <v>242</v>
      </c>
      <c r="H41" s="15">
        <v>0</v>
      </c>
      <c r="I41" s="2"/>
    </row>
    <row r="42" spans="1:9">
      <c r="A42" s="34" t="s">
        <v>85</v>
      </c>
      <c r="B42" s="35"/>
      <c r="C42" s="36"/>
      <c r="D42" s="9">
        <f>SUM(D43,D49,D51)</f>
        <v>163837</v>
      </c>
      <c r="E42" s="9">
        <f>SUM(E43,E49,E51)</f>
        <v>196797</v>
      </c>
      <c r="F42" s="9">
        <f>E42-D42</f>
        <v>32960</v>
      </c>
      <c r="G42" s="16"/>
      <c r="H42" s="15"/>
      <c r="I42" s="2"/>
    </row>
    <row r="43" spans="1:9">
      <c r="A43" s="20"/>
      <c r="B43" s="32" t="s">
        <v>2</v>
      </c>
      <c r="C43" s="33"/>
      <c r="D43" s="5">
        <f>SUM(D44:D48)</f>
        <v>41365</v>
      </c>
      <c r="E43" s="5">
        <f>SUM(E44:E48)</f>
        <v>49129</v>
      </c>
      <c r="F43" s="5">
        <f>E43-D43</f>
        <v>7764</v>
      </c>
      <c r="G43" s="16"/>
      <c r="H43" s="15"/>
      <c r="I43" s="2"/>
    </row>
    <row r="44" spans="1:9">
      <c r="A44" s="22"/>
      <c r="B44" s="3"/>
      <c r="C44" s="3" t="s">
        <v>1</v>
      </c>
      <c r="D44" s="4">
        <v>24522</v>
      </c>
      <c r="E44" s="4">
        <v>28149</v>
      </c>
      <c r="F44" s="4">
        <f t="shared" ref="F44:F48" si="6">E44-D44</f>
        <v>3627</v>
      </c>
      <c r="G44" s="29" t="s">
        <v>227</v>
      </c>
      <c r="H44" s="15">
        <v>3627000</v>
      </c>
      <c r="I44" s="2"/>
    </row>
    <row r="45" spans="1:9">
      <c r="A45" s="22"/>
      <c r="B45" s="3"/>
      <c r="C45" s="3" t="s">
        <v>86</v>
      </c>
      <c r="D45" s="4">
        <v>14201</v>
      </c>
      <c r="E45" s="4">
        <v>15391</v>
      </c>
      <c r="F45" s="4">
        <f t="shared" si="6"/>
        <v>1190</v>
      </c>
      <c r="G45" s="29" t="s">
        <v>227</v>
      </c>
      <c r="H45" s="15">
        <v>1190000</v>
      </c>
      <c r="I45" s="2"/>
    </row>
    <row r="46" spans="1:9">
      <c r="A46" s="22"/>
      <c r="B46" s="3"/>
      <c r="C46" s="3" t="s">
        <v>123</v>
      </c>
      <c r="D46" s="4">
        <v>1842</v>
      </c>
      <c r="E46" s="4">
        <v>2729</v>
      </c>
      <c r="F46" s="4">
        <f t="shared" si="6"/>
        <v>887</v>
      </c>
      <c r="G46" s="29" t="s">
        <v>227</v>
      </c>
      <c r="H46" s="15">
        <v>887000</v>
      </c>
      <c r="I46" s="2"/>
    </row>
    <row r="47" spans="1:9">
      <c r="A47" s="22"/>
      <c r="B47" s="3"/>
      <c r="C47" s="3" t="s">
        <v>166</v>
      </c>
      <c r="D47" s="4">
        <v>0</v>
      </c>
      <c r="E47" s="4">
        <v>2860</v>
      </c>
      <c r="F47" s="4">
        <f t="shared" si="6"/>
        <v>2860</v>
      </c>
      <c r="G47" s="29" t="s">
        <v>228</v>
      </c>
      <c r="H47" s="15">
        <v>2860000</v>
      </c>
      <c r="I47" s="2"/>
    </row>
    <row r="48" spans="1:9">
      <c r="A48" s="22"/>
      <c r="B48" s="3"/>
      <c r="C48" s="3" t="s">
        <v>124</v>
      </c>
      <c r="D48" s="4">
        <v>800</v>
      </c>
      <c r="E48" s="4">
        <v>0</v>
      </c>
      <c r="F48" s="4">
        <f t="shared" si="6"/>
        <v>-800</v>
      </c>
      <c r="G48" s="30" t="s">
        <v>229</v>
      </c>
      <c r="H48" s="15">
        <v>-800000</v>
      </c>
      <c r="I48" s="2"/>
    </row>
    <row r="49" spans="1:9">
      <c r="A49" s="22"/>
      <c r="B49" s="32" t="s">
        <v>87</v>
      </c>
      <c r="C49" s="33"/>
      <c r="D49" s="5">
        <f>D50</f>
        <v>1080</v>
      </c>
      <c r="E49" s="5">
        <f>E50</f>
        <v>900</v>
      </c>
      <c r="F49" s="5">
        <f>E49-D49</f>
        <v>-180</v>
      </c>
      <c r="G49" s="16"/>
      <c r="H49" s="15"/>
      <c r="I49" s="2"/>
    </row>
    <row r="50" spans="1:9">
      <c r="A50" s="22"/>
      <c r="B50" s="3"/>
      <c r="C50" s="3" t="s">
        <v>5</v>
      </c>
      <c r="D50" s="4">
        <v>1080</v>
      </c>
      <c r="E50" s="4">
        <v>900</v>
      </c>
      <c r="F50" s="4">
        <f>E50-D50</f>
        <v>-180</v>
      </c>
      <c r="G50" s="16"/>
      <c r="H50" s="15">
        <v>-180000</v>
      </c>
      <c r="I50" s="2"/>
    </row>
    <row r="51" spans="1:9">
      <c r="A51" s="22"/>
      <c r="B51" s="32" t="s">
        <v>88</v>
      </c>
      <c r="C51" s="33"/>
      <c r="D51" s="5">
        <f>SUM(D52:D64)</f>
        <v>121392</v>
      </c>
      <c r="E51" s="5">
        <f>SUM(E52:E64)</f>
        <v>146768</v>
      </c>
      <c r="F51" s="5">
        <f>E51-D51</f>
        <v>25376</v>
      </c>
      <c r="G51" s="16"/>
      <c r="H51" s="15"/>
      <c r="I51" s="2"/>
    </row>
    <row r="52" spans="1:9">
      <c r="A52" s="22"/>
      <c r="B52" s="3"/>
      <c r="C52" s="3" t="s">
        <v>89</v>
      </c>
      <c r="D52" s="4">
        <v>30750</v>
      </c>
      <c r="E52" s="4">
        <v>28417</v>
      </c>
      <c r="F52" s="4">
        <f t="shared" ref="F52:F64" si="7">E52-D52</f>
        <v>-2333</v>
      </c>
      <c r="G52" s="16" t="s">
        <v>252</v>
      </c>
      <c r="H52" s="15">
        <v>-2333000</v>
      </c>
      <c r="I52" s="2"/>
    </row>
    <row r="53" spans="1:9">
      <c r="A53" s="22"/>
      <c r="B53" s="3"/>
      <c r="C53" s="3" t="s">
        <v>8</v>
      </c>
      <c r="D53" s="4">
        <v>17125</v>
      </c>
      <c r="E53" s="4">
        <v>22538</v>
      </c>
      <c r="F53" s="4">
        <f t="shared" si="7"/>
        <v>5413</v>
      </c>
      <c r="G53" s="16" t="s">
        <v>253</v>
      </c>
      <c r="H53" s="15">
        <v>5413000</v>
      </c>
      <c r="I53" s="2"/>
    </row>
    <row r="54" spans="1:9">
      <c r="A54" s="22"/>
      <c r="B54" s="3"/>
      <c r="C54" s="3" t="s">
        <v>9</v>
      </c>
      <c r="D54" s="4">
        <v>49483</v>
      </c>
      <c r="E54" s="4">
        <v>62212</v>
      </c>
      <c r="F54" s="4">
        <f t="shared" si="7"/>
        <v>12729</v>
      </c>
      <c r="G54" s="27" t="s">
        <v>254</v>
      </c>
      <c r="H54" s="15">
        <v>12729000</v>
      </c>
      <c r="I54" s="2"/>
    </row>
    <row r="55" spans="1:9">
      <c r="A55" s="22"/>
      <c r="B55" s="3"/>
      <c r="C55" s="3" t="s">
        <v>10</v>
      </c>
      <c r="D55" s="4">
        <v>2980</v>
      </c>
      <c r="E55" s="4">
        <v>3244</v>
      </c>
      <c r="F55" s="4">
        <f t="shared" si="7"/>
        <v>264</v>
      </c>
      <c r="G55" s="16" t="s">
        <v>220</v>
      </c>
      <c r="H55" s="15">
        <v>264000</v>
      </c>
      <c r="I55" s="2"/>
    </row>
    <row r="56" spans="1:9">
      <c r="A56" s="22"/>
      <c r="B56" s="3"/>
      <c r="C56" s="3" t="s">
        <v>167</v>
      </c>
      <c r="D56" s="4">
        <v>0</v>
      </c>
      <c r="E56" s="4">
        <v>3749</v>
      </c>
      <c r="F56" s="4">
        <f t="shared" si="7"/>
        <v>3749</v>
      </c>
      <c r="G56" s="16" t="s">
        <v>255</v>
      </c>
      <c r="H56" s="15">
        <v>3749000</v>
      </c>
      <c r="I56" s="2"/>
    </row>
    <row r="57" spans="1:9">
      <c r="A57" s="21"/>
      <c r="B57" s="3"/>
      <c r="C57" s="3" t="s">
        <v>90</v>
      </c>
      <c r="D57" s="4">
        <v>3502</v>
      </c>
      <c r="E57" s="4">
        <v>3748</v>
      </c>
      <c r="F57" s="4">
        <f t="shared" si="7"/>
        <v>246</v>
      </c>
      <c r="G57" s="16" t="s">
        <v>220</v>
      </c>
      <c r="H57" s="15">
        <v>246000</v>
      </c>
      <c r="I57" s="2"/>
    </row>
    <row r="58" spans="1:9">
      <c r="A58" s="20"/>
      <c r="B58" s="3"/>
      <c r="C58" s="3" t="s">
        <v>126</v>
      </c>
      <c r="D58" s="4">
        <v>2200</v>
      </c>
      <c r="E58" s="4">
        <v>3580</v>
      </c>
      <c r="F58" s="4">
        <f t="shared" si="7"/>
        <v>1380</v>
      </c>
      <c r="G58" s="16" t="s">
        <v>220</v>
      </c>
      <c r="H58" s="15">
        <v>1380000</v>
      </c>
      <c r="I58" s="2"/>
    </row>
    <row r="59" spans="1:9">
      <c r="A59" s="22"/>
      <c r="B59" s="3"/>
      <c r="C59" s="3" t="s">
        <v>11</v>
      </c>
      <c r="D59" s="4">
        <v>538</v>
      </c>
      <c r="E59" s="4">
        <v>0</v>
      </c>
      <c r="F59" s="4">
        <f t="shared" si="7"/>
        <v>-538</v>
      </c>
      <c r="G59" s="16" t="s">
        <v>256</v>
      </c>
      <c r="H59" s="15">
        <v>-538000</v>
      </c>
      <c r="I59" s="2"/>
    </row>
    <row r="60" spans="1:9">
      <c r="A60" s="22"/>
      <c r="B60" s="3"/>
      <c r="C60" s="3" t="s">
        <v>180</v>
      </c>
      <c r="D60" s="4">
        <v>0</v>
      </c>
      <c r="E60" s="4">
        <v>520</v>
      </c>
      <c r="F60" s="4">
        <f t="shared" si="7"/>
        <v>520</v>
      </c>
      <c r="G60" s="16" t="s">
        <v>255</v>
      </c>
      <c r="H60" s="15">
        <v>520000</v>
      </c>
      <c r="I60" s="2"/>
    </row>
    <row r="61" spans="1:9">
      <c r="A61" s="22"/>
      <c r="B61" s="3"/>
      <c r="C61" s="3" t="s">
        <v>169</v>
      </c>
      <c r="D61" s="4">
        <v>0</v>
      </c>
      <c r="E61" s="4">
        <v>520</v>
      </c>
      <c r="F61" s="4">
        <f t="shared" si="7"/>
        <v>520</v>
      </c>
      <c r="G61" s="16" t="s">
        <v>255</v>
      </c>
      <c r="H61" s="15">
        <v>520000</v>
      </c>
      <c r="I61" s="2"/>
    </row>
    <row r="62" spans="1:9">
      <c r="A62" s="22"/>
      <c r="B62" s="3"/>
      <c r="C62" s="3" t="s">
        <v>130</v>
      </c>
      <c r="D62" s="4">
        <v>7030</v>
      </c>
      <c r="E62" s="4">
        <v>7140</v>
      </c>
      <c r="F62" s="4">
        <f t="shared" si="7"/>
        <v>110</v>
      </c>
      <c r="G62" s="16" t="s">
        <v>220</v>
      </c>
      <c r="H62" s="15">
        <v>110000</v>
      </c>
      <c r="I62" s="2"/>
    </row>
    <row r="63" spans="1:9">
      <c r="A63" s="22"/>
      <c r="B63" s="3"/>
      <c r="C63" s="3" t="s">
        <v>131</v>
      </c>
      <c r="D63" s="4">
        <v>6640</v>
      </c>
      <c r="E63" s="4">
        <v>8760</v>
      </c>
      <c r="F63" s="4">
        <f t="shared" si="7"/>
        <v>2120</v>
      </c>
      <c r="G63" s="16" t="s">
        <v>257</v>
      </c>
      <c r="H63" s="15">
        <v>2120000</v>
      </c>
      <c r="I63" s="2"/>
    </row>
    <row r="64" spans="1:9">
      <c r="A64" s="21"/>
      <c r="B64" s="3"/>
      <c r="C64" s="3" t="s">
        <v>91</v>
      </c>
      <c r="D64" s="4">
        <v>1144</v>
      </c>
      <c r="E64" s="4">
        <v>2340</v>
      </c>
      <c r="F64" s="4">
        <f t="shared" si="7"/>
        <v>1196</v>
      </c>
      <c r="G64" s="16" t="s">
        <v>257</v>
      </c>
      <c r="H64" s="15">
        <v>1196000</v>
      </c>
      <c r="I64" s="2"/>
    </row>
    <row r="65" spans="1:9">
      <c r="A65" s="34" t="s">
        <v>92</v>
      </c>
      <c r="B65" s="35"/>
      <c r="C65" s="36"/>
      <c r="D65" s="9">
        <f>SUM(D66,D79,D105,D121)</f>
        <v>445835</v>
      </c>
      <c r="E65" s="9">
        <f>SUM(E66,E79,E105,E121)</f>
        <v>395306</v>
      </c>
      <c r="F65" s="9">
        <f>E65-D65</f>
        <v>-50529</v>
      </c>
      <c r="G65" s="16"/>
      <c r="H65" s="15"/>
      <c r="I65" s="2"/>
    </row>
    <row r="66" spans="1:9">
      <c r="A66" s="20"/>
      <c r="B66" s="32" t="s">
        <v>2</v>
      </c>
      <c r="C66" s="33"/>
      <c r="D66" s="5">
        <f>SUM(D67:D78)</f>
        <v>22375</v>
      </c>
      <c r="E66" s="5">
        <f>SUM(E67:E78)</f>
        <v>27231</v>
      </c>
      <c r="F66" s="5">
        <f>E66-D66</f>
        <v>4856</v>
      </c>
      <c r="G66" s="16"/>
      <c r="H66" s="15"/>
      <c r="I66" s="2"/>
    </row>
    <row r="67" spans="1:9">
      <c r="A67" s="22"/>
      <c r="B67" s="3"/>
      <c r="C67" s="3" t="s">
        <v>160</v>
      </c>
      <c r="D67" s="4">
        <v>1300</v>
      </c>
      <c r="E67" s="4">
        <v>2600</v>
      </c>
      <c r="F67" s="4">
        <f t="shared" ref="F67:F78" si="8">E67-D67</f>
        <v>1300</v>
      </c>
      <c r="G67" s="30" t="s">
        <v>231</v>
      </c>
      <c r="H67" s="15">
        <v>1300000</v>
      </c>
      <c r="I67" s="2"/>
    </row>
    <row r="68" spans="1:9">
      <c r="A68" s="22"/>
      <c r="B68" s="3"/>
      <c r="C68" s="3" t="s">
        <v>93</v>
      </c>
      <c r="D68" s="4">
        <v>1120</v>
      </c>
      <c r="E68" s="4">
        <v>620</v>
      </c>
      <c r="F68" s="4">
        <f t="shared" ref="F68" si="9">E68-D68</f>
        <v>-500</v>
      </c>
      <c r="G68" s="31" t="s">
        <v>240</v>
      </c>
      <c r="H68" s="15">
        <v>-500000</v>
      </c>
      <c r="I68" s="2"/>
    </row>
    <row r="69" spans="1:9">
      <c r="A69" s="22"/>
      <c r="B69" s="3"/>
      <c r="C69" s="3" t="s">
        <v>132</v>
      </c>
      <c r="D69" s="4">
        <v>11670</v>
      </c>
      <c r="E69" s="4">
        <v>11875</v>
      </c>
      <c r="F69" s="4">
        <f t="shared" si="8"/>
        <v>205</v>
      </c>
      <c r="G69" s="30" t="s">
        <v>231</v>
      </c>
      <c r="H69" s="15">
        <v>205000</v>
      </c>
      <c r="I69" s="2"/>
    </row>
    <row r="70" spans="1:9">
      <c r="A70" s="22"/>
      <c r="B70" s="3"/>
      <c r="C70" s="3" t="s">
        <v>181</v>
      </c>
      <c r="D70" s="4">
        <v>0</v>
      </c>
      <c r="E70" s="4">
        <v>5260</v>
      </c>
      <c r="F70" s="4">
        <f t="shared" si="8"/>
        <v>5260</v>
      </c>
      <c r="G70" s="30" t="s">
        <v>232</v>
      </c>
      <c r="H70" s="15">
        <v>5260000</v>
      </c>
      <c r="I70" s="2"/>
    </row>
    <row r="71" spans="1:9">
      <c r="A71" s="22"/>
      <c r="B71" s="3"/>
      <c r="C71" s="3" t="s">
        <v>182</v>
      </c>
      <c r="D71" s="4">
        <v>0</v>
      </c>
      <c r="E71" s="4">
        <v>876</v>
      </c>
      <c r="F71" s="4">
        <f t="shared" si="8"/>
        <v>876</v>
      </c>
      <c r="G71" s="30" t="s">
        <v>233</v>
      </c>
      <c r="H71" s="15">
        <v>876000</v>
      </c>
      <c r="I71" s="2"/>
    </row>
    <row r="72" spans="1:9">
      <c r="A72" s="22"/>
      <c r="B72" s="3"/>
      <c r="C72" s="3" t="s">
        <v>230</v>
      </c>
      <c r="D72" s="4">
        <v>1030</v>
      </c>
      <c r="E72" s="4">
        <v>3000</v>
      </c>
      <c r="F72" s="4">
        <f t="shared" ref="F72:F73" si="10">E72-D72</f>
        <v>1970</v>
      </c>
      <c r="G72" s="30" t="s">
        <v>234</v>
      </c>
      <c r="H72" s="15">
        <v>1970000</v>
      </c>
      <c r="I72" s="2"/>
    </row>
    <row r="73" spans="1:9">
      <c r="A73" s="22"/>
      <c r="B73" s="3"/>
      <c r="C73" s="3" t="s">
        <v>138</v>
      </c>
      <c r="D73" s="4">
        <v>2400</v>
      </c>
      <c r="E73" s="4">
        <v>3000</v>
      </c>
      <c r="F73" s="4">
        <f t="shared" si="10"/>
        <v>600</v>
      </c>
      <c r="G73" s="30" t="s">
        <v>235</v>
      </c>
      <c r="H73" s="15">
        <v>600000</v>
      </c>
      <c r="I73" s="2"/>
    </row>
    <row r="74" spans="1:9">
      <c r="A74" s="22"/>
      <c r="B74" s="3"/>
      <c r="C74" s="3" t="s">
        <v>133</v>
      </c>
      <c r="D74" s="4">
        <v>120</v>
      </c>
      <c r="E74" s="4">
        <v>0</v>
      </c>
      <c r="F74" s="4">
        <f t="shared" si="8"/>
        <v>-120</v>
      </c>
      <c r="G74" s="30" t="s">
        <v>236</v>
      </c>
      <c r="H74" s="15">
        <v>-120000</v>
      </c>
      <c r="I74" s="2"/>
    </row>
    <row r="75" spans="1:9">
      <c r="A75" s="22"/>
      <c r="B75" s="3"/>
      <c r="C75" s="3" t="s">
        <v>134</v>
      </c>
      <c r="D75" s="4">
        <v>1550</v>
      </c>
      <c r="E75" s="4">
        <v>0</v>
      </c>
      <c r="F75" s="4">
        <f t="shared" si="8"/>
        <v>-1550</v>
      </c>
      <c r="G75" s="30" t="s">
        <v>236</v>
      </c>
      <c r="H75" s="15">
        <v>-1550000</v>
      </c>
      <c r="I75" s="2"/>
    </row>
    <row r="76" spans="1:9">
      <c r="A76" s="22"/>
      <c r="B76" s="3"/>
      <c r="C76" s="3" t="s">
        <v>135</v>
      </c>
      <c r="D76" s="4">
        <v>1600</v>
      </c>
      <c r="E76" s="4">
        <v>0</v>
      </c>
      <c r="F76" s="4">
        <f t="shared" si="8"/>
        <v>-1600</v>
      </c>
      <c r="G76" s="30" t="s">
        <v>237</v>
      </c>
      <c r="H76" s="15">
        <v>-1600000</v>
      </c>
      <c r="I76" s="2"/>
    </row>
    <row r="77" spans="1:9">
      <c r="A77" s="22"/>
      <c r="B77" s="3"/>
      <c r="C77" s="3" t="s">
        <v>136</v>
      </c>
      <c r="D77" s="4">
        <v>215</v>
      </c>
      <c r="E77" s="4">
        <v>0</v>
      </c>
      <c r="F77" s="4">
        <f t="shared" si="8"/>
        <v>-215</v>
      </c>
      <c r="G77" s="30" t="s">
        <v>237</v>
      </c>
      <c r="H77" s="15">
        <v>-215000</v>
      </c>
      <c r="I77" s="2"/>
    </row>
    <row r="78" spans="1:9">
      <c r="A78" s="22"/>
      <c r="B78" s="3"/>
      <c r="C78" s="3" t="s">
        <v>137</v>
      </c>
      <c r="D78" s="4">
        <v>1370</v>
      </c>
      <c r="E78" s="4">
        <v>0</v>
      </c>
      <c r="F78" s="4">
        <f t="shared" si="8"/>
        <v>-1370</v>
      </c>
      <c r="G78" s="31" t="s">
        <v>241</v>
      </c>
      <c r="H78" s="15">
        <v>-1370000</v>
      </c>
      <c r="I78" s="2"/>
    </row>
    <row r="79" spans="1:9">
      <c r="A79" s="22"/>
      <c r="B79" s="32" t="s">
        <v>87</v>
      </c>
      <c r="C79" s="33"/>
      <c r="D79" s="5">
        <f>SUM(D80:D104)</f>
        <v>200982</v>
      </c>
      <c r="E79" s="5">
        <f>SUM(E80:E104)</f>
        <v>152662</v>
      </c>
      <c r="F79" s="5">
        <f>E79-D79</f>
        <v>-48320</v>
      </c>
      <c r="G79" s="16"/>
      <c r="H79" s="15"/>
      <c r="I79" s="2"/>
    </row>
    <row r="80" spans="1:9" ht="33">
      <c r="A80" s="22"/>
      <c r="B80" s="3"/>
      <c r="C80" s="3" t="s">
        <v>98</v>
      </c>
      <c r="D80" s="4">
        <v>1800</v>
      </c>
      <c r="E80" s="4">
        <v>2130</v>
      </c>
      <c r="F80" s="4">
        <f t="shared" ref="F80:F104" si="11">E80-D80</f>
        <v>330</v>
      </c>
      <c r="G80" s="25" t="s">
        <v>216</v>
      </c>
      <c r="H80" s="15">
        <v>330000</v>
      </c>
      <c r="I80" s="2"/>
    </row>
    <row r="81" spans="1:9">
      <c r="A81" s="22"/>
      <c r="B81" s="3"/>
      <c r="C81" s="3" t="s">
        <v>139</v>
      </c>
      <c r="D81" s="4">
        <v>1460</v>
      </c>
      <c r="E81" s="4">
        <v>0</v>
      </c>
      <c r="F81" s="4">
        <f t="shared" si="11"/>
        <v>-1460</v>
      </c>
      <c r="G81" s="16" t="s">
        <v>202</v>
      </c>
      <c r="H81" s="15">
        <v>-1460000</v>
      </c>
      <c r="I81" s="2"/>
    </row>
    <row r="82" spans="1:9">
      <c r="A82" s="22"/>
      <c r="B82" s="3"/>
      <c r="C82" s="3" t="s">
        <v>99</v>
      </c>
      <c r="D82" s="4">
        <v>2240</v>
      </c>
      <c r="E82" s="4">
        <v>2350</v>
      </c>
      <c r="F82" s="4">
        <f t="shared" si="11"/>
        <v>110</v>
      </c>
      <c r="G82" s="16" t="s">
        <v>209</v>
      </c>
      <c r="H82" s="15">
        <v>110000</v>
      </c>
      <c r="I82" s="2"/>
    </row>
    <row r="83" spans="1:9">
      <c r="A83" s="22"/>
      <c r="B83" s="3"/>
      <c r="C83" s="3" t="s">
        <v>140</v>
      </c>
      <c r="D83" s="4">
        <v>2720</v>
      </c>
      <c r="E83" s="4">
        <v>2720</v>
      </c>
      <c r="F83" s="4">
        <f t="shared" si="11"/>
        <v>0</v>
      </c>
      <c r="G83" s="16" t="s">
        <v>207</v>
      </c>
      <c r="H83" s="15">
        <v>0</v>
      </c>
      <c r="I83" s="2"/>
    </row>
    <row r="84" spans="1:9">
      <c r="A84" s="22"/>
      <c r="B84" s="3"/>
      <c r="C84" s="3" t="s">
        <v>96</v>
      </c>
      <c r="D84" s="4">
        <v>3775</v>
      </c>
      <c r="E84" s="4">
        <v>0</v>
      </c>
      <c r="F84" s="4">
        <f t="shared" si="11"/>
        <v>-3775</v>
      </c>
      <c r="G84" s="16" t="s">
        <v>203</v>
      </c>
      <c r="H84" s="15">
        <v>-3775000</v>
      </c>
      <c r="I84" s="2"/>
    </row>
    <row r="85" spans="1:9">
      <c r="A85" s="21"/>
      <c r="B85" s="3"/>
      <c r="C85" s="3" t="s">
        <v>183</v>
      </c>
      <c r="D85" s="4">
        <v>0</v>
      </c>
      <c r="E85" s="4">
        <v>1690</v>
      </c>
      <c r="F85" s="4">
        <f t="shared" si="11"/>
        <v>1690</v>
      </c>
      <c r="G85" s="16" t="s">
        <v>204</v>
      </c>
      <c r="H85" s="15">
        <v>1690000</v>
      </c>
      <c r="I85" s="2"/>
    </row>
    <row r="86" spans="1:9">
      <c r="A86" s="20"/>
      <c r="B86" s="3"/>
      <c r="C86" s="3" t="s">
        <v>184</v>
      </c>
      <c r="D86" s="4">
        <v>0</v>
      </c>
      <c r="E86" s="4">
        <v>2620</v>
      </c>
      <c r="F86" s="4">
        <f t="shared" si="11"/>
        <v>2620</v>
      </c>
      <c r="G86" s="16" t="s">
        <v>205</v>
      </c>
      <c r="H86" s="15">
        <v>2620000</v>
      </c>
      <c r="I86" s="2"/>
    </row>
    <row r="87" spans="1:9">
      <c r="A87" s="22"/>
      <c r="B87" s="3"/>
      <c r="C87" s="3" t="s">
        <v>95</v>
      </c>
      <c r="D87" s="4">
        <v>88000</v>
      </c>
      <c r="E87" s="4">
        <v>88000</v>
      </c>
      <c r="F87" s="4">
        <f t="shared" si="11"/>
        <v>0</v>
      </c>
      <c r="G87" s="16" t="s">
        <v>207</v>
      </c>
      <c r="H87" s="15">
        <v>0</v>
      </c>
      <c r="I87" s="2"/>
    </row>
    <row r="88" spans="1:9">
      <c r="A88" s="22"/>
      <c r="B88" s="3"/>
      <c r="C88" s="3" t="s">
        <v>141</v>
      </c>
      <c r="D88" s="4">
        <v>3970</v>
      </c>
      <c r="E88" s="4">
        <v>3910</v>
      </c>
      <c r="F88" s="4">
        <f t="shared" si="11"/>
        <v>-60</v>
      </c>
      <c r="G88" s="16" t="s">
        <v>210</v>
      </c>
      <c r="H88" s="15">
        <v>-60000</v>
      </c>
      <c r="I88" s="2"/>
    </row>
    <row r="89" spans="1:9">
      <c r="A89" s="22"/>
      <c r="B89" s="3"/>
      <c r="C89" s="3" t="s">
        <v>105</v>
      </c>
      <c r="D89" s="4">
        <v>3690</v>
      </c>
      <c r="E89" s="4">
        <v>3840</v>
      </c>
      <c r="F89" s="4">
        <f t="shared" si="11"/>
        <v>150</v>
      </c>
      <c r="G89" s="16" t="s">
        <v>211</v>
      </c>
      <c r="H89" s="15">
        <v>150000</v>
      </c>
      <c r="I89" s="2"/>
    </row>
    <row r="90" spans="1:9">
      <c r="A90" s="22"/>
      <c r="B90" s="3"/>
      <c r="C90" s="3" t="s">
        <v>142</v>
      </c>
      <c r="D90" s="4">
        <v>1520</v>
      </c>
      <c r="E90" s="4">
        <v>3060</v>
      </c>
      <c r="F90" s="4">
        <f t="shared" si="11"/>
        <v>1540</v>
      </c>
      <c r="G90" s="16" t="s">
        <v>212</v>
      </c>
      <c r="H90" s="15">
        <v>1540000</v>
      </c>
      <c r="I90" s="2"/>
    </row>
    <row r="91" spans="1:9">
      <c r="A91" s="22"/>
      <c r="B91" s="3"/>
      <c r="C91" s="3" t="s">
        <v>143</v>
      </c>
      <c r="D91" s="4">
        <v>1450</v>
      </c>
      <c r="E91" s="4">
        <v>1160</v>
      </c>
      <c r="F91" s="4">
        <f t="shared" si="11"/>
        <v>-290</v>
      </c>
      <c r="G91" s="16" t="s">
        <v>210</v>
      </c>
      <c r="H91" s="15">
        <v>-290000</v>
      </c>
      <c r="I91" s="2"/>
    </row>
    <row r="92" spans="1:9">
      <c r="A92" s="22"/>
      <c r="B92" s="3"/>
      <c r="C92" s="3" t="s">
        <v>144</v>
      </c>
      <c r="D92" s="4">
        <v>800</v>
      </c>
      <c r="E92" s="4">
        <v>1320</v>
      </c>
      <c r="F92" s="4">
        <f t="shared" si="11"/>
        <v>520</v>
      </c>
      <c r="G92" s="16" t="s">
        <v>213</v>
      </c>
      <c r="H92" s="15">
        <v>520000</v>
      </c>
      <c r="I92" s="2"/>
    </row>
    <row r="93" spans="1:9">
      <c r="A93" s="22"/>
      <c r="B93" s="3"/>
      <c r="C93" s="3" t="s">
        <v>100</v>
      </c>
      <c r="D93" s="4">
        <v>1260</v>
      </c>
      <c r="E93" s="4">
        <v>980</v>
      </c>
      <c r="F93" s="4">
        <f t="shared" si="11"/>
        <v>-280</v>
      </c>
      <c r="G93" s="16" t="s">
        <v>210</v>
      </c>
      <c r="H93" s="15">
        <v>-280000</v>
      </c>
      <c r="I93" s="2"/>
    </row>
    <row r="94" spans="1:9">
      <c r="A94" s="22"/>
      <c r="B94" s="3"/>
      <c r="C94" s="3" t="s">
        <v>145</v>
      </c>
      <c r="D94" s="4">
        <v>600</v>
      </c>
      <c r="E94" s="4">
        <v>2060</v>
      </c>
      <c r="F94" s="4">
        <f t="shared" si="11"/>
        <v>1460</v>
      </c>
      <c r="G94" s="16" t="s">
        <v>214</v>
      </c>
      <c r="H94" s="15">
        <v>1460000</v>
      </c>
      <c r="I94" s="2"/>
    </row>
    <row r="95" spans="1:9">
      <c r="A95" s="22"/>
      <c r="B95" s="3"/>
      <c r="C95" s="3" t="s">
        <v>97</v>
      </c>
      <c r="D95" s="4">
        <v>12550</v>
      </c>
      <c r="E95" s="4">
        <v>14440</v>
      </c>
      <c r="F95" s="4">
        <f t="shared" si="11"/>
        <v>1890</v>
      </c>
      <c r="G95" s="16" t="s">
        <v>208</v>
      </c>
      <c r="H95" s="15">
        <v>1890000</v>
      </c>
      <c r="I95" s="2"/>
    </row>
    <row r="96" spans="1:9">
      <c r="A96" s="22"/>
      <c r="B96" s="3"/>
      <c r="C96" s="3" t="s">
        <v>101</v>
      </c>
      <c r="D96" s="4">
        <v>3852</v>
      </c>
      <c r="E96" s="4">
        <v>3552</v>
      </c>
      <c r="F96" s="4">
        <f t="shared" si="11"/>
        <v>-300</v>
      </c>
      <c r="G96" s="16" t="s">
        <v>210</v>
      </c>
      <c r="H96" s="15">
        <v>-300000</v>
      </c>
      <c r="I96" s="2"/>
    </row>
    <row r="97" spans="1:9" ht="33">
      <c r="A97" s="22"/>
      <c r="B97" s="3"/>
      <c r="C97" s="3" t="s">
        <v>102</v>
      </c>
      <c r="D97" s="4">
        <v>3320</v>
      </c>
      <c r="E97" s="4">
        <v>3020</v>
      </c>
      <c r="F97" s="4">
        <f t="shared" si="11"/>
        <v>-300</v>
      </c>
      <c r="G97" s="25" t="s">
        <v>217</v>
      </c>
      <c r="H97" s="15">
        <v>-300000</v>
      </c>
      <c r="I97" s="2"/>
    </row>
    <row r="98" spans="1:9">
      <c r="A98" s="22"/>
      <c r="B98" s="3"/>
      <c r="C98" s="3" t="s">
        <v>146</v>
      </c>
      <c r="D98" s="4">
        <v>2440</v>
      </c>
      <c r="E98" s="4">
        <v>0</v>
      </c>
      <c r="F98" s="4">
        <f t="shared" si="11"/>
        <v>-2440</v>
      </c>
      <c r="G98" s="16" t="s">
        <v>206</v>
      </c>
      <c r="H98" s="15">
        <v>-2440000</v>
      </c>
      <c r="I98" s="2"/>
    </row>
    <row r="99" spans="1:9">
      <c r="A99" s="22"/>
      <c r="B99" s="3"/>
      <c r="C99" s="3" t="s">
        <v>147</v>
      </c>
      <c r="D99" s="4">
        <v>28040</v>
      </c>
      <c r="E99" s="4">
        <v>0</v>
      </c>
      <c r="F99" s="4">
        <f t="shared" si="11"/>
        <v>-28040</v>
      </c>
      <c r="G99" s="16" t="s">
        <v>215</v>
      </c>
      <c r="H99" s="15">
        <v>-28040000</v>
      </c>
      <c r="I99" s="2"/>
    </row>
    <row r="100" spans="1:9">
      <c r="A100" s="22"/>
      <c r="B100" s="3"/>
      <c r="C100" s="3" t="s">
        <v>148</v>
      </c>
      <c r="D100" s="4">
        <v>100</v>
      </c>
      <c r="E100" s="4">
        <v>100</v>
      </c>
      <c r="F100" s="4">
        <f t="shared" si="11"/>
        <v>0</v>
      </c>
      <c r="G100" s="16" t="s">
        <v>242</v>
      </c>
      <c r="H100" s="15">
        <v>0</v>
      </c>
      <c r="I100" s="2"/>
    </row>
    <row r="101" spans="1:9">
      <c r="A101" s="22"/>
      <c r="B101" s="3"/>
      <c r="C101" s="3" t="s">
        <v>149</v>
      </c>
      <c r="D101" s="4">
        <v>2200</v>
      </c>
      <c r="E101" s="4">
        <v>2200</v>
      </c>
      <c r="F101" s="4">
        <f t="shared" si="11"/>
        <v>0</v>
      </c>
      <c r="G101" s="16" t="s">
        <v>242</v>
      </c>
      <c r="H101" s="15">
        <v>0</v>
      </c>
      <c r="I101" s="2"/>
    </row>
    <row r="102" spans="1:9">
      <c r="A102" s="22"/>
      <c r="B102" s="3"/>
      <c r="C102" s="3" t="s">
        <v>150</v>
      </c>
      <c r="D102" s="4">
        <v>32595</v>
      </c>
      <c r="E102" s="4">
        <v>9310</v>
      </c>
      <c r="F102" s="4">
        <f t="shared" si="11"/>
        <v>-23285</v>
      </c>
      <c r="G102" s="30" t="s">
        <v>246</v>
      </c>
      <c r="H102" s="15">
        <v>-23285000</v>
      </c>
      <c r="I102" s="2"/>
    </row>
    <row r="103" spans="1:9">
      <c r="A103" s="22"/>
      <c r="B103" s="3"/>
      <c r="C103" s="3" t="s">
        <v>151</v>
      </c>
      <c r="D103" s="4">
        <v>750</v>
      </c>
      <c r="E103" s="4">
        <v>750</v>
      </c>
      <c r="F103" s="4">
        <f t="shared" si="11"/>
        <v>0</v>
      </c>
      <c r="G103" s="30" t="s">
        <v>238</v>
      </c>
      <c r="H103" s="15">
        <v>0</v>
      </c>
      <c r="I103" s="2"/>
    </row>
    <row r="104" spans="1:9">
      <c r="A104" s="22"/>
      <c r="B104" s="3"/>
      <c r="C104" s="3" t="s">
        <v>152</v>
      </c>
      <c r="D104" s="4">
        <v>1850</v>
      </c>
      <c r="E104" s="4">
        <v>3450</v>
      </c>
      <c r="F104" s="4">
        <f t="shared" si="11"/>
        <v>1600</v>
      </c>
      <c r="G104" s="30" t="s">
        <v>239</v>
      </c>
      <c r="H104" s="15">
        <v>1600000</v>
      </c>
      <c r="I104" s="2"/>
    </row>
    <row r="105" spans="1:9">
      <c r="A105" s="22"/>
      <c r="B105" s="32" t="s">
        <v>103</v>
      </c>
      <c r="C105" s="33"/>
      <c r="D105" s="5">
        <f>SUM(D106:D120)</f>
        <v>218438</v>
      </c>
      <c r="E105" s="5">
        <f>SUM(E106:E120)</f>
        <v>213193</v>
      </c>
      <c r="F105" s="5">
        <f>E105-D105</f>
        <v>-5245</v>
      </c>
      <c r="G105" s="16"/>
      <c r="H105" s="15"/>
      <c r="I105" s="2"/>
    </row>
    <row r="106" spans="1:9">
      <c r="A106" s="22"/>
      <c r="B106" s="3"/>
      <c r="C106" s="3" t="s">
        <v>104</v>
      </c>
      <c r="D106" s="4">
        <v>10540</v>
      </c>
      <c r="E106" s="4">
        <v>1270</v>
      </c>
      <c r="F106" s="4">
        <f t="shared" ref="F106:F120" si="12">E106-D106</f>
        <v>-9270</v>
      </c>
      <c r="G106" s="16" t="s">
        <v>261</v>
      </c>
      <c r="H106" s="15">
        <v>-9270000</v>
      </c>
      <c r="I106" s="2"/>
    </row>
    <row r="107" spans="1:9">
      <c r="A107" s="22"/>
      <c r="B107" s="3"/>
      <c r="C107" s="3" t="s">
        <v>185</v>
      </c>
      <c r="D107" s="4">
        <v>0</v>
      </c>
      <c r="E107" s="4">
        <v>300</v>
      </c>
      <c r="F107" s="4">
        <f t="shared" si="12"/>
        <v>300</v>
      </c>
      <c r="G107" s="16" t="s">
        <v>262</v>
      </c>
      <c r="H107" s="15">
        <v>300000</v>
      </c>
      <c r="I107" s="2"/>
    </row>
    <row r="108" spans="1:9">
      <c r="A108" s="22"/>
      <c r="B108" s="3"/>
      <c r="C108" s="3" t="s">
        <v>186</v>
      </c>
      <c r="D108" s="4">
        <v>0</v>
      </c>
      <c r="E108" s="4">
        <v>6040</v>
      </c>
      <c r="F108" s="4">
        <f t="shared" si="12"/>
        <v>6040</v>
      </c>
      <c r="G108" s="16" t="s">
        <v>260</v>
      </c>
      <c r="H108" s="15">
        <v>6040000</v>
      </c>
      <c r="I108" s="2"/>
    </row>
    <row r="109" spans="1:9">
      <c r="A109" s="22"/>
      <c r="B109" s="3"/>
      <c r="C109" s="3" t="s">
        <v>153</v>
      </c>
      <c r="D109" s="4">
        <v>46440</v>
      </c>
      <c r="E109" s="4">
        <v>39510</v>
      </c>
      <c r="F109" s="4">
        <f t="shared" si="12"/>
        <v>-6930</v>
      </c>
      <c r="G109" s="16" t="s">
        <v>221</v>
      </c>
      <c r="H109" s="15">
        <v>-6930000</v>
      </c>
      <c r="I109" s="2"/>
    </row>
    <row r="110" spans="1:9">
      <c r="A110" s="22"/>
      <c r="B110" s="3"/>
      <c r="C110" s="3" t="s">
        <v>155</v>
      </c>
      <c r="D110" s="12">
        <v>108360</v>
      </c>
      <c r="E110" s="12">
        <v>108360</v>
      </c>
      <c r="F110" s="4">
        <f t="shared" ref="F110:F111" si="13">E110-D110</f>
        <v>0</v>
      </c>
      <c r="G110" s="16" t="s">
        <v>263</v>
      </c>
      <c r="H110" s="15">
        <v>0</v>
      </c>
      <c r="I110" s="2"/>
    </row>
    <row r="111" spans="1:9">
      <c r="A111" s="22"/>
      <c r="B111" s="3"/>
      <c r="C111" s="3" t="s">
        <v>187</v>
      </c>
      <c r="D111" s="4">
        <v>4500</v>
      </c>
      <c r="E111" s="4">
        <v>3613</v>
      </c>
      <c r="F111" s="4">
        <f t="shared" si="13"/>
        <v>-887</v>
      </c>
      <c r="G111" s="16" t="s">
        <v>264</v>
      </c>
      <c r="H111" s="15">
        <v>-887000</v>
      </c>
      <c r="I111" s="2"/>
    </row>
    <row r="112" spans="1:9">
      <c r="A112" s="22"/>
      <c r="B112" s="3"/>
      <c r="C112" s="3" t="s">
        <v>154</v>
      </c>
      <c r="D112" s="4">
        <v>3240</v>
      </c>
      <c r="E112" s="4">
        <v>3875</v>
      </c>
      <c r="F112" s="4">
        <f t="shared" si="12"/>
        <v>635</v>
      </c>
      <c r="G112" s="16" t="s">
        <v>259</v>
      </c>
      <c r="H112" s="15">
        <v>635000</v>
      </c>
      <c r="I112" s="2"/>
    </row>
    <row r="113" spans="1:9">
      <c r="A113" s="21"/>
      <c r="B113" s="3"/>
      <c r="C113" s="3" t="s">
        <v>157</v>
      </c>
      <c r="D113" s="4">
        <v>5940</v>
      </c>
      <c r="E113" s="4">
        <v>6260</v>
      </c>
      <c r="F113" s="4">
        <f t="shared" ref="F113:F115" si="14">E113-D113</f>
        <v>320</v>
      </c>
      <c r="G113" s="16" t="s">
        <v>220</v>
      </c>
      <c r="H113" s="15">
        <v>320000</v>
      </c>
      <c r="I113" s="2"/>
    </row>
    <row r="114" spans="1:9">
      <c r="A114" s="20"/>
      <c r="B114" s="3"/>
      <c r="C114" s="3" t="s">
        <v>158</v>
      </c>
      <c r="D114" s="4">
        <v>8500</v>
      </c>
      <c r="E114" s="4">
        <v>8800</v>
      </c>
      <c r="F114" s="4">
        <f t="shared" si="14"/>
        <v>300</v>
      </c>
      <c r="G114" s="16" t="s">
        <v>265</v>
      </c>
      <c r="H114" s="15">
        <v>300000</v>
      </c>
      <c r="I114" s="2"/>
    </row>
    <row r="115" spans="1:9">
      <c r="A115" s="22"/>
      <c r="B115" s="3"/>
      <c r="C115" s="3" t="s">
        <v>159</v>
      </c>
      <c r="D115" s="4">
        <v>2580</v>
      </c>
      <c r="E115" s="4">
        <v>2540</v>
      </c>
      <c r="F115" s="4">
        <f t="shared" si="14"/>
        <v>-40</v>
      </c>
      <c r="G115" s="16" t="s">
        <v>219</v>
      </c>
      <c r="H115" s="15">
        <v>-40000</v>
      </c>
      <c r="I115" s="2"/>
    </row>
    <row r="116" spans="1:9">
      <c r="A116" s="22"/>
      <c r="B116" s="3"/>
      <c r="C116" s="3" t="s">
        <v>94</v>
      </c>
      <c r="D116" s="4">
        <v>21400</v>
      </c>
      <c r="E116" s="4">
        <v>29700</v>
      </c>
      <c r="F116" s="4">
        <f t="shared" si="12"/>
        <v>8300</v>
      </c>
      <c r="G116" s="16" t="s">
        <v>266</v>
      </c>
      <c r="H116" s="15">
        <v>8300000</v>
      </c>
      <c r="I116" s="2"/>
    </row>
    <row r="117" spans="1:9">
      <c r="A117" s="22"/>
      <c r="B117" s="3"/>
      <c r="C117" s="3" t="s">
        <v>106</v>
      </c>
      <c r="D117" s="4">
        <v>1610</v>
      </c>
      <c r="E117" s="4">
        <v>1875</v>
      </c>
      <c r="F117" s="4">
        <f t="shared" ref="F117:F118" si="15">E117-D117</f>
        <v>265</v>
      </c>
      <c r="G117" s="16" t="s">
        <v>267</v>
      </c>
      <c r="H117" s="15">
        <v>265000</v>
      </c>
      <c r="I117" s="2"/>
    </row>
    <row r="118" spans="1:9">
      <c r="A118" s="22"/>
      <c r="B118" s="3"/>
      <c r="C118" s="3" t="s">
        <v>108</v>
      </c>
      <c r="D118" s="4">
        <v>548</v>
      </c>
      <c r="E118" s="4">
        <v>1050</v>
      </c>
      <c r="F118" s="4">
        <f t="shared" si="15"/>
        <v>502</v>
      </c>
      <c r="G118" s="16" t="s">
        <v>268</v>
      </c>
      <c r="H118" s="15">
        <v>502000</v>
      </c>
      <c r="I118" s="2"/>
    </row>
    <row r="119" spans="1:9">
      <c r="A119" s="22"/>
      <c r="B119" s="3"/>
      <c r="C119" s="3" t="s">
        <v>107</v>
      </c>
      <c r="D119" s="4">
        <v>2480</v>
      </c>
      <c r="E119" s="4">
        <v>0</v>
      </c>
      <c r="F119" s="4">
        <f t="shared" si="12"/>
        <v>-2480</v>
      </c>
      <c r="G119" s="16" t="s">
        <v>258</v>
      </c>
      <c r="H119" s="15">
        <v>-2480000</v>
      </c>
      <c r="I119" s="2"/>
    </row>
    <row r="120" spans="1:9">
      <c r="A120" s="22"/>
      <c r="B120" s="3"/>
      <c r="C120" s="3" t="s">
        <v>156</v>
      </c>
      <c r="D120" s="4">
        <v>2300</v>
      </c>
      <c r="E120" s="4">
        <v>0</v>
      </c>
      <c r="F120" s="4">
        <f t="shared" si="12"/>
        <v>-2300</v>
      </c>
      <c r="G120" s="16" t="s">
        <v>258</v>
      </c>
      <c r="H120" s="15">
        <v>-2300000</v>
      </c>
      <c r="I120" s="2"/>
    </row>
    <row r="121" spans="1:9">
      <c r="A121" s="20"/>
      <c r="B121" s="32" t="s">
        <v>109</v>
      </c>
      <c r="C121" s="33"/>
      <c r="D121" s="5">
        <f>SUM(D122:D125)</f>
        <v>4040</v>
      </c>
      <c r="E121" s="5">
        <f>SUM(E122:E125)</f>
        <v>2220</v>
      </c>
      <c r="F121" s="5">
        <f>E121-D121</f>
        <v>-1820</v>
      </c>
      <c r="G121" s="16"/>
      <c r="H121" s="15"/>
      <c r="I121" s="2"/>
    </row>
    <row r="122" spans="1:9">
      <c r="A122" s="22"/>
      <c r="B122" s="3"/>
      <c r="C122" s="3" t="s">
        <v>110</v>
      </c>
      <c r="D122" s="4">
        <v>2100</v>
      </c>
      <c r="E122" s="4">
        <v>2100</v>
      </c>
      <c r="F122" s="4">
        <f t="shared" ref="F122:F125" si="16">E122-D122</f>
        <v>0</v>
      </c>
      <c r="G122" s="16" t="s">
        <v>242</v>
      </c>
      <c r="H122" s="15">
        <v>0</v>
      </c>
      <c r="I122" s="2"/>
    </row>
    <row r="123" spans="1:9">
      <c r="A123" s="22"/>
      <c r="B123" s="3"/>
      <c r="C123" s="3" t="s">
        <v>111</v>
      </c>
      <c r="D123" s="4">
        <v>540</v>
      </c>
      <c r="E123" s="4">
        <v>0</v>
      </c>
      <c r="F123" s="4">
        <f t="shared" si="16"/>
        <v>-540</v>
      </c>
      <c r="G123" s="16" t="s">
        <v>218</v>
      </c>
      <c r="H123" s="15">
        <v>-540000</v>
      </c>
      <c r="I123" s="2"/>
    </row>
    <row r="124" spans="1:9">
      <c r="A124" s="22"/>
      <c r="B124" s="3"/>
      <c r="C124" s="3" t="s">
        <v>112</v>
      </c>
      <c r="D124" s="4">
        <v>1300</v>
      </c>
      <c r="E124" s="4">
        <v>0</v>
      </c>
      <c r="F124" s="4">
        <f t="shared" si="16"/>
        <v>-1300</v>
      </c>
      <c r="G124" s="16" t="s">
        <v>218</v>
      </c>
      <c r="H124" s="15">
        <v>-1300000</v>
      </c>
      <c r="I124" s="2"/>
    </row>
    <row r="125" spans="1:9">
      <c r="A125" s="21"/>
      <c r="B125" s="3"/>
      <c r="C125" s="3" t="s">
        <v>113</v>
      </c>
      <c r="D125" s="4">
        <v>100</v>
      </c>
      <c r="E125" s="4">
        <v>120</v>
      </c>
      <c r="F125" s="4">
        <f t="shared" si="16"/>
        <v>20</v>
      </c>
      <c r="G125" s="16" t="s">
        <v>220</v>
      </c>
      <c r="H125" s="15">
        <v>20000</v>
      </c>
      <c r="I125" s="2"/>
    </row>
    <row r="126" spans="1:9">
      <c r="A126" s="34" t="s">
        <v>114</v>
      </c>
      <c r="B126" s="35"/>
      <c r="C126" s="36"/>
      <c r="D126" s="9">
        <f>D127</f>
        <v>27835</v>
      </c>
      <c r="E126" s="9">
        <f>E127</f>
        <v>54250</v>
      </c>
      <c r="F126" s="9">
        <f t="shared" ref="F126:F134" si="17">E126-D126</f>
        <v>26415</v>
      </c>
      <c r="G126" s="16"/>
      <c r="H126" s="15"/>
      <c r="I126" s="2"/>
    </row>
    <row r="127" spans="1:9">
      <c r="A127" s="20"/>
      <c r="B127" s="32" t="s">
        <v>115</v>
      </c>
      <c r="C127" s="33"/>
      <c r="D127" s="5">
        <f>D128</f>
        <v>27835</v>
      </c>
      <c r="E127" s="5">
        <f>E128</f>
        <v>54250</v>
      </c>
      <c r="F127" s="5">
        <f t="shared" si="17"/>
        <v>26415</v>
      </c>
      <c r="G127" s="16"/>
      <c r="H127" s="15"/>
      <c r="I127" s="2"/>
    </row>
    <row r="128" spans="1:9" ht="82.5">
      <c r="A128" s="21"/>
      <c r="B128" s="3"/>
      <c r="C128" s="3" t="s">
        <v>116</v>
      </c>
      <c r="D128" s="4">
        <v>27835</v>
      </c>
      <c r="E128" s="4">
        <v>54250</v>
      </c>
      <c r="F128" s="4">
        <f t="shared" si="17"/>
        <v>26415</v>
      </c>
      <c r="G128" s="25" t="s">
        <v>188</v>
      </c>
      <c r="H128" s="28" t="s">
        <v>189</v>
      </c>
      <c r="I128" s="2"/>
    </row>
    <row r="129" spans="1:11">
      <c r="A129" s="34" t="s">
        <v>117</v>
      </c>
      <c r="B129" s="35"/>
      <c r="C129" s="36"/>
      <c r="D129" s="9">
        <f>D130</f>
        <v>5000</v>
      </c>
      <c r="E129" s="9">
        <f>E130</f>
        <v>5000</v>
      </c>
      <c r="F129" s="9">
        <f t="shared" si="17"/>
        <v>0</v>
      </c>
      <c r="G129" s="16"/>
      <c r="H129" s="15"/>
      <c r="I129" s="2"/>
    </row>
    <row r="130" spans="1:11">
      <c r="A130" s="20"/>
      <c r="B130" s="32" t="s">
        <v>118</v>
      </c>
      <c r="C130" s="33"/>
      <c r="D130" s="5">
        <f>D131</f>
        <v>5000</v>
      </c>
      <c r="E130" s="5">
        <f>E131</f>
        <v>5000</v>
      </c>
      <c r="F130" s="5">
        <f t="shared" si="17"/>
        <v>0</v>
      </c>
      <c r="G130" s="16"/>
      <c r="H130" s="15"/>
      <c r="I130" s="2"/>
    </row>
    <row r="131" spans="1:11">
      <c r="A131" s="21"/>
      <c r="B131" s="3"/>
      <c r="C131" s="3" t="s">
        <v>119</v>
      </c>
      <c r="D131" s="4">
        <v>5000</v>
      </c>
      <c r="E131" s="4">
        <v>5000</v>
      </c>
      <c r="F131" s="4">
        <f t="shared" si="17"/>
        <v>0</v>
      </c>
      <c r="G131" s="16" t="s">
        <v>242</v>
      </c>
      <c r="H131" s="15">
        <v>0</v>
      </c>
      <c r="I131" s="2"/>
    </row>
    <row r="132" spans="1:11">
      <c r="A132" s="34" t="s">
        <v>120</v>
      </c>
      <c r="B132" s="35"/>
      <c r="C132" s="36"/>
      <c r="D132" s="9">
        <f>D133</f>
        <v>20356</v>
      </c>
      <c r="E132" s="9">
        <f>E133</f>
        <v>39726</v>
      </c>
      <c r="F132" s="9">
        <f t="shared" si="17"/>
        <v>19370</v>
      </c>
      <c r="G132" s="16"/>
      <c r="H132" s="15"/>
      <c r="I132" s="2"/>
    </row>
    <row r="133" spans="1:11">
      <c r="A133" s="20"/>
      <c r="B133" s="32" t="s">
        <v>121</v>
      </c>
      <c r="C133" s="33"/>
      <c r="D133" s="5">
        <f>D134</f>
        <v>20356</v>
      </c>
      <c r="E133" s="5">
        <f>E134</f>
        <v>39726</v>
      </c>
      <c r="F133" s="5">
        <f t="shared" si="17"/>
        <v>19370</v>
      </c>
      <c r="G133" s="16"/>
      <c r="H133" s="15"/>
      <c r="I133" s="2"/>
    </row>
    <row r="134" spans="1:11">
      <c r="A134" s="21"/>
      <c r="B134" s="3"/>
      <c r="C134" s="3" t="s">
        <v>121</v>
      </c>
      <c r="D134" s="4">
        <v>20356</v>
      </c>
      <c r="E134" s="4">
        <v>39726</v>
      </c>
      <c r="F134" s="4">
        <f t="shared" si="17"/>
        <v>19370</v>
      </c>
      <c r="G134" s="16" t="s">
        <v>201</v>
      </c>
      <c r="H134" s="15">
        <v>19370000</v>
      </c>
      <c r="I134" s="2"/>
    </row>
    <row r="135" spans="1:11" ht="20.25">
      <c r="A135" s="38" t="s">
        <v>122</v>
      </c>
      <c r="B135" s="39"/>
      <c r="C135" s="40"/>
      <c r="D135" s="8">
        <f>SUM(D4,D37,D42,D65,D126,D129,D132)</f>
        <v>1311765</v>
      </c>
      <c r="E135" s="8">
        <f>SUM(E4,E37,E42,E65,E126,E129,E132)</f>
        <v>1307649</v>
      </c>
      <c r="F135" s="24">
        <f>E135-D135</f>
        <v>-4116</v>
      </c>
      <c r="G135" s="49"/>
      <c r="H135" s="50"/>
      <c r="I135" s="2"/>
    </row>
    <row r="137" spans="1:11">
      <c r="K137" s="23"/>
    </row>
  </sheetData>
  <mergeCells count="28">
    <mergeCell ref="A132:C132"/>
    <mergeCell ref="B133:C133"/>
    <mergeCell ref="A135:C135"/>
    <mergeCell ref="G135:H135"/>
    <mergeCell ref="B25:C25"/>
    <mergeCell ref="B29:C29"/>
    <mergeCell ref="A42:C42"/>
    <mergeCell ref="B43:C43"/>
    <mergeCell ref="B79:C79"/>
    <mergeCell ref="A65:C65"/>
    <mergeCell ref="B66:C66"/>
    <mergeCell ref="B105:C105"/>
    <mergeCell ref="A129:C129"/>
    <mergeCell ref="B130:C130"/>
    <mergeCell ref="B121:C121"/>
    <mergeCell ref="A126:C126"/>
    <mergeCell ref="B127:C127"/>
    <mergeCell ref="B20:C20"/>
    <mergeCell ref="A37:C37"/>
    <mergeCell ref="B38:C38"/>
    <mergeCell ref="B49:C49"/>
    <mergeCell ref="B51:C51"/>
    <mergeCell ref="B13:C13"/>
    <mergeCell ref="A1:I1"/>
    <mergeCell ref="A2:I2"/>
    <mergeCell ref="G3:H3"/>
    <mergeCell ref="A4:C4"/>
    <mergeCell ref="B5:C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rstPageNumber="4" orientation="landscape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sqref="A1:C15"/>
    </sheetView>
  </sheetViews>
  <sheetFormatPr defaultRowHeight="16.5"/>
  <cols>
    <col min="3" max="3" width="11.25" customWidth="1"/>
  </cols>
  <sheetData>
    <row r="1" spans="1:3">
      <c r="A1" s="53" t="s">
        <v>162</v>
      </c>
      <c r="B1" s="54"/>
      <c r="C1" s="54"/>
    </row>
    <row r="2" spans="1:3">
      <c r="A2" s="53" t="s">
        <v>162</v>
      </c>
      <c r="B2" s="54"/>
      <c r="C2" s="54"/>
    </row>
    <row r="3" spans="1:3">
      <c r="A3" s="53" t="s">
        <v>162</v>
      </c>
      <c r="B3" s="54"/>
      <c r="C3" s="54"/>
    </row>
    <row r="4" spans="1:3">
      <c r="A4" s="53" t="s">
        <v>162</v>
      </c>
      <c r="B4" s="54"/>
      <c r="C4" s="54"/>
    </row>
    <row r="5" spans="1:3">
      <c r="A5" s="53" t="s">
        <v>162</v>
      </c>
      <c r="B5" s="54"/>
      <c r="C5" s="54"/>
    </row>
    <row r="6" spans="1:3">
      <c r="A6" s="51" t="s">
        <v>161</v>
      </c>
      <c r="B6" s="52"/>
      <c r="C6" s="52"/>
    </row>
    <row r="7" spans="1:3">
      <c r="A7" s="51" t="s">
        <v>161</v>
      </c>
      <c r="B7" s="52"/>
      <c r="C7" s="52"/>
    </row>
    <row r="8" spans="1:3">
      <c r="A8" s="51" t="s">
        <v>161</v>
      </c>
      <c r="B8" s="52"/>
      <c r="C8" s="52"/>
    </row>
    <row r="9" spans="1:3">
      <c r="A9" s="51" t="s">
        <v>161</v>
      </c>
      <c r="B9" s="52"/>
      <c r="C9" s="52"/>
    </row>
    <row r="10" spans="1:3">
      <c r="A10" s="51" t="s">
        <v>161</v>
      </c>
      <c r="B10" s="52"/>
      <c r="C10" s="52"/>
    </row>
    <row r="11" spans="1:3">
      <c r="A11" s="55" t="s">
        <v>163</v>
      </c>
      <c r="B11" s="56"/>
      <c r="C11" s="56"/>
    </row>
    <row r="12" spans="1:3">
      <c r="A12" s="55" t="s">
        <v>163</v>
      </c>
      <c r="B12" s="56"/>
      <c r="C12" s="56"/>
    </row>
    <row r="13" spans="1:3">
      <c r="A13" s="55" t="s">
        <v>163</v>
      </c>
      <c r="B13" s="56"/>
      <c r="C13" s="56"/>
    </row>
    <row r="14" spans="1:3">
      <c r="A14" s="55" t="s">
        <v>163</v>
      </c>
      <c r="B14" s="56"/>
      <c r="C14" s="56"/>
    </row>
    <row r="15" spans="1:3">
      <c r="A15" s="55" t="s">
        <v>163</v>
      </c>
      <c r="B15" s="56"/>
      <c r="C15" s="56"/>
    </row>
  </sheetData>
  <mergeCells count="15">
    <mergeCell ref="A13:C13"/>
    <mergeCell ref="A14:C14"/>
    <mergeCell ref="A15:C15"/>
    <mergeCell ref="A7:C7"/>
    <mergeCell ref="A8:C8"/>
    <mergeCell ref="A9:C9"/>
    <mergeCell ref="A10:C10"/>
    <mergeCell ref="A11:C11"/>
    <mergeCell ref="A12:C12"/>
    <mergeCell ref="A6:C6"/>
    <mergeCell ref="A1:C1"/>
    <mergeCell ref="A2:C2"/>
    <mergeCell ref="A3:C3"/>
    <mergeCell ref="A4:C4"/>
    <mergeCell ref="A5:C5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세입예산서</vt:lpstr>
      <vt:lpstr>세출예산서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빌 게이츠</dc:creator>
  <cp:lastModifiedBy>조현정</cp:lastModifiedBy>
  <cp:lastPrinted>2010-12-06T10:01:56Z</cp:lastPrinted>
  <dcterms:created xsi:type="dcterms:W3CDTF">2009-12-04T02:59:26Z</dcterms:created>
  <dcterms:modified xsi:type="dcterms:W3CDTF">2010-12-14T08:30:06Z</dcterms:modified>
</cp:coreProperties>
</file>